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lerk\ELECTIONS\2019\001 April\"/>
    </mc:Choice>
  </mc:AlternateContent>
  <bookViews>
    <workbookView xWindow="0" yWindow="0" windowWidth="20490" windowHeight="7305"/>
  </bookViews>
  <sheets>
    <sheet name="April 2019 (Public)" sheetId="1" r:id="rId1"/>
  </sheets>
  <definedNames>
    <definedName name="_xlnm.Print_Area" localSheetId="0">'April 2019 (Public)'!$A$1:$T$97</definedName>
    <definedName name="_xlnm.Print_Titles" localSheetId="0">'April 2019 (Public)'!$1:$1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8" i="1" l="1"/>
  <c r="T97" i="1"/>
  <c r="T96" i="1"/>
  <c r="T93" i="1"/>
  <c r="T92" i="1"/>
  <c r="T90" i="1"/>
  <c r="T87" i="1"/>
  <c r="T85" i="1"/>
  <c r="T82" i="1"/>
  <c r="T80" i="1"/>
  <c r="T77" i="1"/>
  <c r="T76" i="1"/>
  <c r="T75" i="1"/>
  <c r="T74" i="1"/>
  <c r="T72" i="1"/>
  <c r="T71" i="1"/>
  <c r="T68" i="1"/>
  <c r="T67" i="1"/>
  <c r="T64" i="1"/>
  <c r="T63" i="1"/>
  <c r="T60" i="1"/>
  <c r="T59" i="1"/>
  <c r="T56" i="1"/>
  <c r="T55" i="1"/>
  <c r="T54" i="1"/>
  <c r="T53" i="1"/>
  <c r="T50" i="1"/>
  <c r="T49" i="1"/>
  <c r="T46" i="1"/>
  <c r="T45" i="1"/>
  <c r="T44" i="1"/>
  <c r="T41" i="1"/>
  <c r="T40" i="1"/>
  <c r="T39" i="1"/>
  <c r="T38" i="1"/>
  <c r="T35" i="1"/>
  <c r="T34" i="1"/>
  <c r="T33" i="1"/>
  <c r="T30" i="1"/>
  <c r="T29" i="1"/>
  <c r="T26" i="1"/>
  <c r="T25" i="1"/>
  <c r="T22" i="1"/>
  <c r="T21" i="1"/>
  <c r="T20" i="1"/>
  <c r="T19" i="1"/>
  <c r="T16" i="1"/>
  <c r="T15" i="1"/>
  <c r="T14" i="1"/>
  <c r="T13" i="1"/>
  <c r="T10" i="1"/>
  <c r="T9" i="1"/>
  <c r="T8" i="1"/>
  <c r="T7" i="1"/>
  <c r="S68" i="1"/>
  <c r="S67" i="1"/>
  <c r="S39" i="1"/>
  <c r="V38" i="1" s="1"/>
  <c r="S40" i="1"/>
  <c r="S41" i="1"/>
  <c r="S38" i="1"/>
  <c r="S30" i="1"/>
  <c r="S29" i="1"/>
  <c r="S26" i="1"/>
  <c r="S25" i="1"/>
  <c r="S20" i="1"/>
  <c r="S21" i="1"/>
  <c r="S22" i="1"/>
  <c r="S19" i="1"/>
  <c r="S14" i="1"/>
  <c r="S15" i="1"/>
  <c r="S16" i="1"/>
  <c r="V13" i="1" s="1"/>
  <c r="S13" i="1"/>
  <c r="S8" i="1"/>
  <c r="S9" i="1"/>
  <c r="S10" i="1"/>
  <c r="S7" i="1"/>
  <c r="R97" i="1"/>
  <c r="R98" i="1"/>
  <c r="R96" i="1"/>
  <c r="R93" i="1"/>
  <c r="R92" i="1"/>
  <c r="R90" i="1"/>
  <c r="R87" i="1"/>
  <c r="R85" i="1"/>
  <c r="R82" i="1"/>
  <c r="R80" i="1"/>
  <c r="R75" i="1"/>
  <c r="R76" i="1"/>
  <c r="R77" i="1"/>
  <c r="R74" i="1"/>
  <c r="R72" i="1"/>
  <c r="R71" i="1"/>
  <c r="R68" i="1"/>
  <c r="R67" i="1"/>
  <c r="R64" i="1"/>
  <c r="R63" i="1"/>
  <c r="R60" i="1"/>
  <c r="R59" i="1"/>
  <c r="R54" i="1"/>
  <c r="R55" i="1"/>
  <c r="R56" i="1"/>
  <c r="R53" i="1"/>
  <c r="R50" i="1"/>
  <c r="R49" i="1"/>
  <c r="R45" i="1"/>
  <c r="R46" i="1"/>
  <c r="R44" i="1"/>
  <c r="R39" i="1"/>
  <c r="R40" i="1"/>
  <c r="R41" i="1"/>
  <c r="R38" i="1"/>
  <c r="R34" i="1"/>
  <c r="R35" i="1"/>
  <c r="R33" i="1"/>
  <c r="R30" i="1"/>
  <c r="R29" i="1"/>
  <c r="R26" i="1"/>
  <c r="R25" i="1"/>
  <c r="R20" i="1"/>
  <c r="R21" i="1"/>
  <c r="R22" i="1"/>
  <c r="R19" i="1"/>
  <c r="R14" i="1"/>
  <c r="R15" i="1"/>
  <c r="R16" i="1"/>
  <c r="R13" i="1"/>
  <c r="R8" i="1"/>
  <c r="R9" i="1"/>
  <c r="R10" i="1"/>
  <c r="R7" i="1"/>
  <c r="W8" i="1"/>
  <c r="W9" i="1"/>
  <c r="W10" i="1"/>
  <c r="W13" i="1"/>
  <c r="W14" i="1"/>
  <c r="W15" i="1"/>
  <c r="W16" i="1"/>
  <c r="W19" i="1"/>
  <c r="W20" i="1"/>
  <c r="W21" i="1"/>
  <c r="W22" i="1"/>
  <c r="W25" i="1"/>
  <c r="W26" i="1"/>
  <c r="W29" i="1"/>
  <c r="W30" i="1"/>
  <c r="W33" i="1"/>
  <c r="W34" i="1"/>
  <c r="W35" i="1"/>
  <c r="W38" i="1"/>
  <c r="W39" i="1"/>
  <c r="W40" i="1"/>
  <c r="W41" i="1"/>
  <c r="W44" i="1"/>
  <c r="W45" i="1"/>
  <c r="W46" i="1"/>
  <c r="W49" i="1"/>
  <c r="W50" i="1"/>
  <c r="W53" i="1"/>
  <c r="W54" i="1"/>
  <c r="W55" i="1"/>
  <c r="W56" i="1"/>
  <c r="W59" i="1"/>
  <c r="W60" i="1"/>
  <c r="W63" i="1"/>
  <c r="W64" i="1"/>
  <c r="W67" i="1"/>
  <c r="W68" i="1"/>
  <c r="W71" i="1"/>
  <c r="W72" i="1"/>
  <c r="W74" i="1"/>
  <c r="W75" i="1"/>
  <c r="W76" i="1"/>
  <c r="W77" i="1"/>
  <c r="W80" i="1"/>
  <c r="W82" i="1"/>
  <c r="W85" i="1"/>
  <c r="W87" i="1"/>
  <c r="W90" i="1"/>
  <c r="W92" i="1"/>
  <c r="W93" i="1"/>
  <c r="W96" i="1"/>
  <c r="W97" i="1"/>
  <c r="W98" i="1"/>
  <c r="W7" i="1"/>
  <c r="V92" i="1"/>
  <c r="V90" i="1"/>
  <c r="V87" i="1"/>
  <c r="V85" i="1"/>
  <c r="V74" i="1"/>
  <c r="V71" i="1"/>
  <c r="V67" i="1"/>
  <c r="V59" i="1"/>
  <c r="V53" i="1"/>
  <c r="V29" i="1"/>
  <c r="V25" i="1"/>
  <c r="V19" i="1"/>
  <c r="Q2" i="1"/>
  <c r="Q3" i="1"/>
  <c r="Q4" i="1" s="1"/>
  <c r="E4" i="1"/>
  <c r="F4" i="1"/>
  <c r="G4" i="1"/>
  <c r="H4" i="1"/>
  <c r="I4" i="1"/>
  <c r="J4" i="1"/>
  <c r="K4" i="1"/>
  <c r="L4" i="1"/>
  <c r="M4" i="1"/>
  <c r="N4" i="1"/>
  <c r="O4" i="1"/>
  <c r="P4" i="1"/>
  <c r="Q7" i="1"/>
  <c r="Q8" i="1"/>
  <c r="Q9" i="1"/>
  <c r="Q10" i="1"/>
  <c r="Q13" i="1"/>
  <c r="Q14" i="1"/>
  <c r="Q15" i="1"/>
  <c r="Q16" i="1"/>
  <c r="Q19" i="1"/>
  <c r="Q20" i="1"/>
  <c r="Q21" i="1"/>
  <c r="Q22" i="1"/>
  <c r="Q25" i="1"/>
  <c r="Q26" i="1"/>
  <c r="Q29" i="1"/>
  <c r="Q30" i="1"/>
  <c r="Q33" i="1"/>
  <c r="S33" i="1" s="1"/>
  <c r="Q34" i="1"/>
  <c r="S34" i="1" s="1"/>
  <c r="Q35" i="1"/>
  <c r="S35" i="1" s="1"/>
  <c r="Q38" i="1"/>
  <c r="Q39" i="1"/>
  <c r="Q40" i="1"/>
  <c r="Q41" i="1"/>
  <c r="Q44" i="1"/>
  <c r="Q45" i="1"/>
  <c r="Q46" i="1"/>
  <c r="S46" i="1" s="1"/>
  <c r="Q49" i="1"/>
  <c r="S49" i="1" s="1"/>
  <c r="Q50" i="1"/>
  <c r="Q53" i="1"/>
  <c r="Q54" i="1"/>
  <c r="Q55" i="1"/>
  <c r="Q56" i="1"/>
  <c r="Q59" i="1"/>
  <c r="Q60" i="1"/>
  <c r="Q63" i="1"/>
  <c r="S63" i="1" s="1"/>
  <c r="Q64" i="1"/>
  <c r="Q67" i="1"/>
  <c r="Q68" i="1"/>
  <c r="Q71" i="1"/>
  <c r="Q72" i="1"/>
  <c r="Q74" i="1"/>
  <c r="Q75" i="1"/>
  <c r="Q76" i="1"/>
  <c r="Q77" i="1"/>
  <c r="Q80" i="1"/>
  <c r="S80" i="1" s="1"/>
  <c r="V80" i="1" s="1"/>
  <c r="Q82" i="1"/>
  <c r="Q85" i="1"/>
  <c r="Q87" i="1"/>
  <c r="Q90" i="1"/>
  <c r="Q92" i="1"/>
  <c r="Q93" i="1"/>
  <c r="Q96" i="1"/>
  <c r="S96" i="1" s="1"/>
  <c r="Q97" i="1"/>
  <c r="Q98" i="1"/>
  <c r="S98" i="1" s="1"/>
  <c r="V7" i="1" l="1"/>
  <c r="S97" i="1"/>
  <c r="V96" i="1" s="1"/>
  <c r="S82" i="1"/>
  <c r="V82" i="1" s="1"/>
  <c r="S64" i="1"/>
  <c r="V63" i="1" s="1"/>
  <c r="S50" i="1"/>
  <c r="S45" i="1"/>
  <c r="S44" i="1"/>
  <c r="V33" i="1"/>
  <c r="V49" i="1"/>
  <c r="V44" i="1" l="1"/>
</calcChain>
</file>

<file path=xl/sharedStrings.xml><?xml version="1.0" encoding="utf-8"?>
<sst xmlns="http://schemas.openxmlformats.org/spreadsheetml/2006/main" count="130" uniqueCount="109">
  <si>
    <t>David Wells</t>
  </si>
  <si>
    <t>Gilbert Lawson</t>
  </si>
  <si>
    <t>Marily Bovee</t>
  </si>
  <si>
    <t>Trustee - Vote for 3</t>
  </si>
  <si>
    <t>Kathy Bagley</t>
  </si>
  <si>
    <t>Paul Farnsworth</t>
  </si>
  <si>
    <t>Alderman 2 yr (Vote for Two)</t>
  </si>
  <si>
    <t>Donald R. Burks</t>
  </si>
  <si>
    <t>Mayor</t>
  </si>
  <si>
    <t>CITY OF FORDLAND</t>
  </si>
  <si>
    <t>Vicki Montgomery</t>
  </si>
  <si>
    <t>Alderman - West Ward 2 yr (Vote for One)</t>
  </si>
  <si>
    <t>Mark Bowers</t>
  </si>
  <si>
    <t>Alderman - East Ward 2 yr (Vote for One)</t>
  </si>
  <si>
    <t>CITY OF MARSHFIELD</t>
  </si>
  <si>
    <t>Leon Roderick</t>
  </si>
  <si>
    <t>Alderman - Ward TWO 2 yr (Vote for One)</t>
  </si>
  <si>
    <t>Marjorie Gelz</t>
  </si>
  <si>
    <t>Alderman - Ward One  2 yr (Vote for One)</t>
  </si>
  <si>
    <t>Jason Thompson</t>
  </si>
  <si>
    <t>Dustin Wierman</t>
  </si>
  <si>
    <t>Bob Findley</t>
  </si>
  <si>
    <t>Nadine Crisp</t>
  </si>
  <si>
    <t>Alderman - South Ward 2 yr (Vote for One)</t>
  </si>
  <si>
    <t>David Paul Carpenter, Jr.</t>
  </si>
  <si>
    <t>William Pogue</t>
  </si>
  <si>
    <t>Alderman - North Ward 2 yr (Vote for One)</t>
  </si>
  <si>
    <t>CITY OF SEYMOUR</t>
  </si>
  <si>
    <t>Josh Butler</t>
  </si>
  <si>
    <t>Gervais Bub Herbert</t>
  </si>
  <si>
    <t>Board (Vote for ONE)</t>
  </si>
  <si>
    <t>Kevin Lucas</t>
  </si>
  <si>
    <t>David E Davis</t>
  </si>
  <si>
    <t>Douglas</t>
  </si>
  <si>
    <t>No</t>
  </si>
  <si>
    <t>Yes</t>
  </si>
  <si>
    <t>Question</t>
  </si>
  <si>
    <t>Melissa Verbeck</t>
  </si>
  <si>
    <t>David Johnston</t>
  </si>
  <si>
    <t>Bryon Medley</t>
  </si>
  <si>
    <t>Carrie O'Neal</t>
  </si>
  <si>
    <t>Board 3 yr (Vote for 2)</t>
  </si>
  <si>
    <t>Andrew C Semple</t>
  </si>
  <si>
    <t>Timmy Goodin</t>
  </si>
  <si>
    <t>Nancy Dollins</t>
  </si>
  <si>
    <t>Michael Kyle</t>
  </si>
  <si>
    <t>Jessica Stoneking</t>
  </si>
  <si>
    <t>Joshua Wright</t>
  </si>
  <si>
    <t>Ashley Kelley</t>
  </si>
  <si>
    <t>Damon Seiger</t>
  </si>
  <si>
    <t>Mark Messick</t>
  </si>
  <si>
    <t>Jimmy Totten</t>
  </si>
  <si>
    <t>Dallas</t>
  </si>
  <si>
    <t>Richard E Burney</t>
  </si>
  <si>
    <t>Stephanie J Miller</t>
  </si>
  <si>
    <t>Jeffrey Wayne Bariteau</t>
  </si>
  <si>
    <t>Julie Gipson</t>
  </si>
  <si>
    <t>Cynthia Susanne</t>
  </si>
  <si>
    <t>Hughey C. Bellue Jr.</t>
  </si>
  <si>
    <t>Eric A. Jacobson</t>
  </si>
  <si>
    <t>Roberty Lynn Brooks</t>
  </si>
  <si>
    <t>Thomas Voorhis</t>
  </si>
  <si>
    <t>Tanner K. Dowling</t>
  </si>
  <si>
    <t>Cheryl Kepes</t>
  </si>
  <si>
    <t>Jennifer Harp</t>
  </si>
  <si>
    <t>VOTER TURNOUT</t>
  </si>
  <si>
    <t>Total # registered Voters</t>
  </si>
  <si>
    <t>Total Number Voting</t>
  </si>
  <si>
    <t>NORTHVIEW B</t>
  </si>
  <si>
    <t>WASHINGTON &amp; GRANT</t>
  </si>
  <si>
    <t>NIANGUA                               UNION</t>
  </si>
  <si>
    <t>MARSHFIELD WEST</t>
  </si>
  <si>
    <t>MARSHFIELD EAST</t>
  </si>
  <si>
    <t>JACKSON</t>
  </si>
  <si>
    <t>HIGH PRAIRIE</t>
  </si>
  <si>
    <t>FORDLAND</t>
  </si>
  <si>
    <t>FINLEY                         HAZELWOOD</t>
  </si>
  <si>
    <t>E. OZARK                           NORTHVIEW A</t>
  </si>
  <si>
    <t>DIGGINS</t>
  </si>
  <si>
    <t>BENTON</t>
  </si>
  <si>
    <t>ABSENTEE + Central Poll</t>
  </si>
  <si>
    <t>TOTAL - ALL WEBSTER COUNTY PRECINCTS</t>
  </si>
  <si>
    <t>GRAND TOTAL</t>
  </si>
  <si>
    <t>Douglas Cty.</t>
  </si>
  <si>
    <t>Christian</t>
  </si>
  <si>
    <t>Greene</t>
  </si>
  <si>
    <t>Polk</t>
  </si>
  <si>
    <t>Total</t>
  </si>
  <si>
    <t>LOGAN-ROGERSVILLE R-8 Question 1</t>
  </si>
  <si>
    <t>LOGAN-ROGERSVILLE R-8 Question 2</t>
  </si>
  <si>
    <t>MARSHFIELD R-1 SCHOOL DISTRICT</t>
  </si>
  <si>
    <t>LOGAN-ROGERSVILLE R-8 SCHOOL DISTRICT</t>
  </si>
  <si>
    <t>SEYMOUR R-2 SCHOOL DISTRICT</t>
  </si>
  <si>
    <t>STRAFFORD R-6 SCHOOL DISTRICT</t>
  </si>
  <si>
    <t>STRAFFORD R-6 Prop. K.I.D.S.</t>
  </si>
  <si>
    <t>NIANGUA R-5 SCHOOL DISTRICT</t>
  </si>
  <si>
    <t>NIANGUA FIRE PROTECTION DISTRICT</t>
  </si>
  <si>
    <t>SOUTHERN WEBSTER COUNTY FIRE PROTECTION DISTRICT</t>
  </si>
  <si>
    <t>FAIR GROVE FIRE PROTECTION DISTRICT</t>
  </si>
  <si>
    <t>CITY OF ROGERSVILLE</t>
  </si>
  <si>
    <t>VILLAGE OF DIGGINS</t>
  </si>
  <si>
    <t>FAIR GROVE R-10 SCHOOL DISTRICT</t>
  </si>
  <si>
    <t>FORDLAND R-3 SCHOOL DISTRICT</t>
  </si>
  <si>
    <t>TOTAL - OTHER COUNTIES</t>
  </si>
  <si>
    <t>Dallas Cty.</t>
  </si>
  <si>
    <t>Greene Cty.</t>
  </si>
  <si>
    <t>Christian Cty.</t>
  </si>
  <si>
    <t>Dallas, Greene &amp; Polk counties</t>
  </si>
  <si>
    <t>Christian &amp; Greene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</si>
</sst>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0" xfId="2" applyNumberFormat="1" applyFont="1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Border="1"/>
    <xf numFmtId="10" fontId="0" fillId="0" borderId="0" xfId="2" applyNumberFormat="1" applyFont="1" applyBorder="1"/>
    <xf numFmtId="0" fontId="0" fillId="0" borderId="2" xfId="0" applyFill="1" applyBorder="1"/>
    <xf numFmtId="0" fontId="3" fillId="0" borderId="0" xfId="0" applyFont="1"/>
    <xf numFmtId="10" fontId="3" fillId="0" borderId="0" xfId="2" applyNumberFormat="1" applyFont="1"/>
    <xf numFmtId="10" fontId="3" fillId="0" borderId="3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4" fillId="0" borderId="5" xfId="0" applyFont="1" applyBorder="1"/>
    <xf numFmtId="164" fontId="3" fillId="0" borderId="1" xfId="1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textRotation="45" wrapText="1"/>
    </xf>
    <xf numFmtId="10" fontId="3" fillId="0" borderId="0" xfId="2" applyNumberFormat="1" applyFont="1" applyAlignment="1">
      <alignment textRotation="45" wrapText="1"/>
    </xf>
    <xf numFmtId="0" fontId="3" fillId="0" borderId="1" xfId="0" applyFont="1" applyBorder="1" applyAlignment="1">
      <alignment horizontal="center" textRotation="45" wrapText="1"/>
    </xf>
    <xf numFmtId="0" fontId="4" fillId="0" borderId="0" xfId="0" applyFont="1" applyAlignment="1">
      <alignment textRotation="45" wrapText="1"/>
    </xf>
    <xf numFmtId="0" fontId="3" fillId="0" borderId="0" xfId="2" applyNumberFormat="1" applyFont="1"/>
    <xf numFmtId="0" fontId="0" fillId="0" borderId="0" xfId="2" applyNumberFormat="1" applyFont="1"/>
    <xf numFmtId="0" fontId="0" fillId="0" borderId="0" xfId="2" applyNumberFormat="1" applyFont="1" applyBorder="1"/>
    <xf numFmtId="0" fontId="0" fillId="0" borderId="1" xfId="2" applyNumberFormat="1" applyFont="1" applyBorder="1"/>
    <xf numFmtId="0" fontId="2" fillId="0" borderId="1" xfId="0" applyFont="1" applyBorder="1"/>
    <xf numFmtId="0" fontId="5" fillId="0" borderId="0" xfId="2" applyNumberFormat="1" applyFont="1"/>
    <xf numFmtId="0" fontId="3" fillId="0" borderId="1" xfId="0" applyNumberFormat="1" applyFont="1" applyBorder="1" applyAlignment="1">
      <alignment horizontal="center" textRotation="45" wrapText="1"/>
    </xf>
    <xf numFmtId="0" fontId="4" fillId="0" borderId="1" xfId="0" applyFont="1" applyBorder="1" applyAlignment="1">
      <alignment horizontal="center" textRotation="45" wrapText="1"/>
    </xf>
    <xf numFmtId="0" fontId="0" fillId="0" borderId="7" xfId="0" applyBorder="1" applyAlignment="1">
      <alignment horizontal="center"/>
    </xf>
    <xf numFmtId="165" fontId="3" fillId="0" borderId="0" xfId="2" applyNumberFormat="1" applyFont="1" applyAlignment="1">
      <alignment textRotation="45" wrapText="1"/>
    </xf>
    <xf numFmtId="165" fontId="3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Border="1"/>
    <xf numFmtId="0" fontId="5" fillId="0" borderId="0" xfId="2" applyNumberFormat="1" applyFont="1" applyAlignment="1">
      <alignment horizontal="center"/>
    </xf>
    <xf numFmtId="0" fontId="5" fillId="0" borderId="0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abSelected="1" view="pageLayout" zoomScaleNormal="100" workbookViewId="0">
      <selection activeCell="R79" sqref="R79"/>
    </sheetView>
  </sheetViews>
  <sheetFormatPr defaultColWidth="4.85546875" defaultRowHeight="15" x14ac:dyDescent="0.25"/>
  <cols>
    <col min="1" max="1" width="4.85546875" style="2" customWidth="1"/>
    <col min="2" max="2" width="4.140625" customWidth="1"/>
    <col min="3" max="3" width="29.42578125" bestFit="1" customWidth="1"/>
    <col min="4" max="4" width="7.140625" hidden="1" customWidth="1"/>
    <col min="5" max="5" width="8" hidden="1" customWidth="1"/>
    <col min="6" max="6" width="7.5703125" hidden="1" customWidth="1"/>
    <col min="7" max="8" width="7.85546875" hidden="1" customWidth="1"/>
    <col min="9" max="9" width="7.5703125" hidden="1" customWidth="1"/>
    <col min="10" max="10" width="7.85546875" hidden="1" customWidth="1"/>
    <col min="11" max="11" width="8" hidden="1" customWidth="1"/>
    <col min="12" max="12" width="8.28515625" hidden="1" customWidth="1"/>
    <col min="13" max="16" width="8.5703125" hidden="1" customWidth="1"/>
    <col min="17" max="17" width="12.7109375" customWidth="1"/>
    <col min="18" max="18" width="12.7109375" style="29" customWidth="1"/>
    <col min="19" max="19" width="14.7109375" style="2" customWidth="1"/>
    <col min="20" max="20" width="15.28515625" style="39" customWidth="1"/>
    <col min="21" max="21" width="2" style="1" customWidth="1"/>
    <col min="22" max="22" width="7.42578125" customWidth="1"/>
    <col min="23" max="23" width="11.42578125" style="2" customWidth="1"/>
    <col min="24" max="28" width="10.7109375" customWidth="1"/>
  </cols>
  <sheetData>
    <row r="1" spans="1:28" s="24" customFormat="1" ht="81" customHeight="1" x14ac:dyDescent="0.25">
      <c r="A1" s="27"/>
      <c r="D1" s="26" t="s">
        <v>80</v>
      </c>
      <c r="E1" s="26" t="s">
        <v>79</v>
      </c>
      <c r="F1" s="26" t="s">
        <v>78</v>
      </c>
      <c r="G1" s="26" t="s">
        <v>77</v>
      </c>
      <c r="H1" s="26" t="s">
        <v>76</v>
      </c>
      <c r="I1" s="26" t="s">
        <v>75</v>
      </c>
      <c r="J1" s="26" t="s">
        <v>74</v>
      </c>
      <c r="K1" s="26" t="s">
        <v>73</v>
      </c>
      <c r="L1" s="26" t="s">
        <v>72</v>
      </c>
      <c r="M1" s="26" t="s">
        <v>71</v>
      </c>
      <c r="N1" s="26" t="s">
        <v>70</v>
      </c>
      <c r="O1" s="26" t="s">
        <v>69</v>
      </c>
      <c r="P1" s="26" t="s">
        <v>68</v>
      </c>
      <c r="Q1" s="26" t="s">
        <v>81</v>
      </c>
      <c r="R1" s="34" t="s">
        <v>103</v>
      </c>
      <c r="S1" s="35" t="s">
        <v>82</v>
      </c>
      <c r="T1" s="37"/>
      <c r="U1" s="25"/>
      <c r="W1" s="27"/>
    </row>
    <row r="2" spans="1:28" s="13" customFormat="1" ht="15.75" x14ac:dyDescent="0.25">
      <c r="A2" s="22" t="s">
        <v>67</v>
      </c>
      <c r="D2" s="23">
        <v>170</v>
      </c>
      <c r="E2" s="23">
        <v>712</v>
      </c>
      <c r="F2" s="23">
        <v>110</v>
      </c>
      <c r="G2" s="23">
        <v>242</v>
      </c>
      <c r="H2" s="23">
        <v>396</v>
      </c>
      <c r="I2" s="23">
        <v>159</v>
      </c>
      <c r="J2" s="23">
        <v>62</v>
      </c>
      <c r="K2" s="23">
        <v>60</v>
      </c>
      <c r="L2" s="23">
        <v>267</v>
      </c>
      <c r="M2" s="23">
        <v>177</v>
      </c>
      <c r="N2" s="23">
        <v>129</v>
      </c>
      <c r="O2" s="23">
        <v>233</v>
      </c>
      <c r="P2" s="23">
        <v>67</v>
      </c>
      <c r="Q2" s="23">
        <f>SUM(D2:P2)</f>
        <v>2784</v>
      </c>
      <c r="R2" s="28"/>
      <c r="S2" s="22"/>
      <c r="T2" s="38"/>
      <c r="U2" s="14"/>
      <c r="W2" s="22"/>
    </row>
    <row r="3" spans="1:28" s="13" customFormat="1" ht="15.75" x14ac:dyDescent="0.25">
      <c r="A3" s="22" t="s">
        <v>66</v>
      </c>
      <c r="C3" s="17"/>
      <c r="D3" s="21"/>
      <c r="E3" s="20">
        <v>3104</v>
      </c>
      <c r="F3" s="20">
        <v>875</v>
      </c>
      <c r="G3" s="20">
        <v>2509</v>
      </c>
      <c r="H3" s="20">
        <v>2498</v>
      </c>
      <c r="I3" s="20">
        <v>2042</v>
      </c>
      <c r="J3" s="20">
        <v>727</v>
      </c>
      <c r="K3" s="20">
        <v>1008</v>
      </c>
      <c r="L3" s="20">
        <v>2545</v>
      </c>
      <c r="M3" s="20">
        <v>2051</v>
      </c>
      <c r="N3" s="20">
        <v>1071</v>
      </c>
      <c r="O3" s="20">
        <v>2830</v>
      </c>
      <c r="P3" s="20">
        <v>760</v>
      </c>
      <c r="Q3" s="20">
        <f>SUM(E3:P3)</f>
        <v>22020</v>
      </c>
      <c r="R3" s="28"/>
      <c r="S3" s="22"/>
      <c r="T3" s="38"/>
      <c r="U3" s="14"/>
      <c r="W3" s="22"/>
    </row>
    <row r="4" spans="1:28" s="13" customFormat="1" ht="15.75" customHeight="1" thickBot="1" x14ac:dyDescent="0.3">
      <c r="A4" s="19" t="s">
        <v>65</v>
      </c>
      <c r="B4" s="18"/>
      <c r="C4" s="17"/>
      <c r="D4" s="16"/>
      <c r="E4" s="15">
        <f t="shared" ref="E4:Q4" si="0">E2/E3</f>
        <v>0.22938144329896906</v>
      </c>
      <c r="F4" s="15">
        <f t="shared" si="0"/>
        <v>0.12571428571428572</v>
      </c>
      <c r="G4" s="15">
        <f t="shared" si="0"/>
        <v>9.6452770027899565E-2</v>
      </c>
      <c r="H4" s="15">
        <f t="shared" si="0"/>
        <v>0.15852682145716573</v>
      </c>
      <c r="I4" s="15">
        <f t="shared" si="0"/>
        <v>7.7864838393731636E-2</v>
      </c>
      <c r="J4" s="15">
        <f t="shared" si="0"/>
        <v>8.528198074277854E-2</v>
      </c>
      <c r="K4" s="15">
        <f t="shared" si="0"/>
        <v>5.9523809523809521E-2</v>
      </c>
      <c r="L4" s="15">
        <f t="shared" si="0"/>
        <v>0.10491159135559922</v>
      </c>
      <c r="M4" s="15">
        <f t="shared" si="0"/>
        <v>8.6299366162847391E-2</v>
      </c>
      <c r="N4" s="15">
        <f t="shared" si="0"/>
        <v>0.12044817927170869</v>
      </c>
      <c r="O4" s="15">
        <f t="shared" si="0"/>
        <v>8.2332155477031807E-2</v>
      </c>
      <c r="P4" s="15">
        <f t="shared" si="0"/>
        <v>8.8157894736842102E-2</v>
      </c>
      <c r="Q4" s="15">
        <f t="shared" si="0"/>
        <v>0.12643051771117167</v>
      </c>
      <c r="R4" s="28"/>
      <c r="S4" s="22"/>
      <c r="T4" s="38"/>
      <c r="U4" s="14"/>
      <c r="W4" s="22"/>
    </row>
    <row r="5" spans="1:28" x14ac:dyDescent="0.25">
      <c r="A5" s="2" t="s">
        <v>101</v>
      </c>
      <c r="W5" s="2" t="s">
        <v>87</v>
      </c>
      <c r="X5" s="36" t="s">
        <v>84</v>
      </c>
      <c r="Y5" s="36" t="s">
        <v>52</v>
      </c>
      <c r="Z5" s="36" t="s">
        <v>33</v>
      </c>
      <c r="AA5" s="36" t="s">
        <v>85</v>
      </c>
      <c r="AB5" s="36" t="s">
        <v>86</v>
      </c>
    </row>
    <row r="6" spans="1:28" x14ac:dyDescent="0.25">
      <c r="B6" t="s">
        <v>41</v>
      </c>
      <c r="R6" s="42" t="s">
        <v>107</v>
      </c>
      <c r="T6" s="40"/>
      <c r="U6" s="11"/>
      <c r="V6" s="10"/>
    </row>
    <row r="7" spans="1:28" x14ac:dyDescent="0.25">
      <c r="C7" s="3" t="s">
        <v>64</v>
      </c>
      <c r="D7" s="3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3">
        <v>0</v>
      </c>
      <c r="P7" s="4"/>
      <c r="Q7" s="3">
        <f>SUM(D7:P7)</f>
        <v>0</v>
      </c>
      <c r="R7" s="31">
        <f>W7</f>
        <v>244</v>
      </c>
      <c r="S7" s="32">
        <f>Q7+R7</f>
        <v>244</v>
      </c>
      <c r="T7" s="39">
        <f>S7/V7</f>
        <v>0.28705882352941176</v>
      </c>
      <c r="V7" s="10">
        <f>SUM(S7:S10)</f>
        <v>850</v>
      </c>
      <c r="W7" s="2">
        <f>SUM(X7:AB7)</f>
        <v>244</v>
      </c>
      <c r="X7">
        <v>0</v>
      </c>
      <c r="Y7">
        <v>51</v>
      </c>
      <c r="Z7">
        <v>0</v>
      </c>
      <c r="AA7">
        <v>190</v>
      </c>
      <c r="AB7">
        <v>3</v>
      </c>
    </row>
    <row r="8" spans="1:28" x14ac:dyDescent="0.25">
      <c r="C8" s="3" t="s">
        <v>63</v>
      </c>
      <c r="D8" s="3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3">
        <v>1</v>
      </c>
      <c r="P8" s="4"/>
      <c r="Q8" s="3">
        <f>SUM(D8:P8)</f>
        <v>1</v>
      </c>
      <c r="R8" s="31">
        <f t="shared" ref="R8:R10" si="1">W8</f>
        <v>256</v>
      </c>
      <c r="S8" s="32">
        <f t="shared" ref="S8:S10" si="2">Q8+R8</f>
        <v>257</v>
      </c>
      <c r="T8" s="39">
        <f>S8/V7</f>
        <v>0.3023529411764706</v>
      </c>
      <c r="V8" s="10"/>
      <c r="W8" s="2">
        <f t="shared" ref="W8:W71" si="3">SUM(X8:AB8)</f>
        <v>256</v>
      </c>
      <c r="X8">
        <v>0</v>
      </c>
      <c r="Y8">
        <v>43</v>
      </c>
      <c r="Z8">
        <v>0</v>
      </c>
      <c r="AA8">
        <v>208</v>
      </c>
      <c r="AB8">
        <v>5</v>
      </c>
    </row>
    <row r="9" spans="1:28" x14ac:dyDescent="0.25">
      <c r="C9" s="3" t="s">
        <v>62</v>
      </c>
      <c r="D9" s="3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3">
        <v>1</v>
      </c>
      <c r="P9" s="4"/>
      <c r="Q9" s="3">
        <f>SUM(D9:P9)</f>
        <v>1</v>
      </c>
      <c r="R9" s="31">
        <f t="shared" si="1"/>
        <v>216</v>
      </c>
      <c r="S9" s="32">
        <f t="shared" si="2"/>
        <v>217</v>
      </c>
      <c r="T9" s="39">
        <f>S9/V7</f>
        <v>0.25529411764705884</v>
      </c>
      <c r="V9" s="10"/>
      <c r="W9" s="2">
        <f t="shared" si="3"/>
        <v>216</v>
      </c>
      <c r="X9">
        <v>0</v>
      </c>
      <c r="Y9">
        <v>43</v>
      </c>
      <c r="Z9">
        <v>0</v>
      </c>
      <c r="AA9">
        <v>166</v>
      </c>
      <c r="AB9">
        <v>7</v>
      </c>
    </row>
    <row r="10" spans="1:28" x14ac:dyDescent="0.25">
      <c r="C10" s="3" t="s">
        <v>61</v>
      </c>
      <c r="D10" s="3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3">
        <v>0</v>
      </c>
      <c r="P10" s="4"/>
      <c r="Q10" s="3">
        <f>SUM(D10:P10)</f>
        <v>0</v>
      </c>
      <c r="R10" s="31">
        <f t="shared" si="1"/>
        <v>132</v>
      </c>
      <c r="S10" s="32">
        <f t="shared" si="2"/>
        <v>132</v>
      </c>
      <c r="T10" s="39">
        <f>S10/V7</f>
        <v>0.15529411764705883</v>
      </c>
      <c r="V10" s="10"/>
      <c r="W10" s="2">
        <f t="shared" si="3"/>
        <v>132</v>
      </c>
      <c r="X10">
        <v>0</v>
      </c>
      <c r="Y10">
        <v>33</v>
      </c>
      <c r="Z10">
        <v>0</v>
      </c>
      <c r="AA10">
        <v>97</v>
      </c>
      <c r="AB10">
        <v>2</v>
      </c>
    </row>
    <row r="11" spans="1:28" x14ac:dyDescent="0.25">
      <c r="A11" s="2" t="s">
        <v>102</v>
      </c>
    </row>
    <row r="12" spans="1:28" x14ac:dyDescent="0.25">
      <c r="B12" t="s">
        <v>41</v>
      </c>
      <c r="R12" s="41" t="s">
        <v>106</v>
      </c>
    </row>
    <row r="13" spans="1:28" x14ac:dyDescent="0.25">
      <c r="C13" s="3" t="s">
        <v>60</v>
      </c>
      <c r="D13" s="3">
        <v>11</v>
      </c>
      <c r="E13" s="4"/>
      <c r="F13" s="3">
        <v>11</v>
      </c>
      <c r="G13" s="4"/>
      <c r="H13" s="4"/>
      <c r="I13" s="3">
        <v>94</v>
      </c>
      <c r="J13" s="4"/>
      <c r="K13" s="4"/>
      <c r="L13" s="4"/>
      <c r="M13" s="4"/>
      <c r="N13" s="4"/>
      <c r="O13" s="4"/>
      <c r="P13" s="4"/>
      <c r="Q13" s="3">
        <f>SUM(D13:P13)</f>
        <v>116</v>
      </c>
      <c r="R13" s="31">
        <f>W13</f>
        <v>4</v>
      </c>
      <c r="S13" s="32">
        <f>Q13+R13</f>
        <v>120</v>
      </c>
      <c r="T13" s="39">
        <f>S13/V13</f>
        <v>0.33149171270718231</v>
      </c>
      <c r="V13">
        <f>SUM(S13:S16)</f>
        <v>362</v>
      </c>
      <c r="W13" s="2">
        <f t="shared" si="3"/>
        <v>4</v>
      </c>
      <c r="X13">
        <v>4</v>
      </c>
      <c r="Y13">
        <v>0</v>
      </c>
      <c r="Z13">
        <v>0</v>
      </c>
      <c r="AA13">
        <v>0</v>
      </c>
      <c r="AB13">
        <v>0</v>
      </c>
    </row>
    <row r="14" spans="1:28" x14ac:dyDescent="0.25">
      <c r="C14" s="3" t="s">
        <v>59</v>
      </c>
      <c r="D14" s="3">
        <v>4</v>
      </c>
      <c r="E14" s="4"/>
      <c r="F14" s="3">
        <v>9</v>
      </c>
      <c r="G14" s="4"/>
      <c r="H14" s="4"/>
      <c r="I14" s="3">
        <v>107</v>
      </c>
      <c r="J14" s="4"/>
      <c r="K14" s="4"/>
      <c r="L14" s="4"/>
      <c r="M14" s="4"/>
      <c r="N14" s="4"/>
      <c r="O14" s="4"/>
      <c r="P14" s="4"/>
      <c r="Q14" s="3">
        <f>SUM(D14:P14)</f>
        <v>120</v>
      </c>
      <c r="R14" s="31">
        <f t="shared" ref="R14:R16" si="4">W14</f>
        <v>2</v>
      </c>
      <c r="S14" s="32">
        <f t="shared" ref="S14:S16" si="5">Q14+R14</f>
        <v>122</v>
      </c>
      <c r="T14" s="39">
        <f>S14/V13</f>
        <v>0.33701657458563539</v>
      </c>
      <c r="W14" s="2">
        <f t="shared" si="3"/>
        <v>2</v>
      </c>
      <c r="X14">
        <v>2</v>
      </c>
      <c r="Y14">
        <v>0</v>
      </c>
      <c r="Z14">
        <v>0</v>
      </c>
      <c r="AA14">
        <v>0</v>
      </c>
      <c r="AB14">
        <v>0</v>
      </c>
    </row>
    <row r="15" spans="1:28" x14ac:dyDescent="0.25">
      <c r="C15" s="3" t="s">
        <v>58</v>
      </c>
      <c r="D15" s="3">
        <v>7</v>
      </c>
      <c r="E15" s="4"/>
      <c r="F15" s="3">
        <v>6</v>
      </c>
      <c r="G15" s="4"/>
      <c r="H15" s="4"/>
      <c r="I15" s="3">
        <v>49</v>
      </c>
      <c r="J15" s="4"/>
      <c r="K15" s="4"/>
      <c r="L15" s="4"/>
      <c r="M15" s="4"/>
      <c r="N15" s="4"/>
      <c r="O15" s="4"/>
      <c r="P15" s="4"/>
      <c r="Q15" s="3">
        <f>SUM(D15:P15)</f>
        <v>62</v>
      </c>
      <c r="R15" s="31">
        <f t="shared" si="4"/>
        <v>0</v>
      </c>
      <c r="S15" s="32">
        <f t="shared" si="5"/>
        <v>62</v>
      </c>
      <c r="T15" s="39">
        <f>S15/V13</f>
        <v>0.17127071823204421</v>
      </c>
      <c r="W15" s="2">
        <f t="shared" si="3"/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x14ac:dyDescent="0.25">
      <c r="C16" s="3" t="s">
        <v>57</v>
      </c>
      <c r="D16" s="3">
        <v>11</v>
      </c>
      <c r="E16" s="4"/>
      <c r="F16" s="3">
        <v>5</v>
      </c>
      <c r="G16" s="4"/>
      <c r="H16" s="4"/>
      <c r="I16" s="3">
        <v>39</v>
      </c>
      <c r="J16" s="4"/>
      <c r="K16" s="4"/>
      <c r="L16" s="4"/>
      <c r="M16" s="4"/>
      <c r="N16" s="4"/>
      <c r="O16" s="4"/>
      <c r="P16" s="4"/>
      <c r="Q16" s="3">
        <f>SUM(D16:P16)</f>
        <v>55</v>
      </c>
      <c r="R16" s="31">
        <f t="shared" si="4"/>
        <v>3</v>
      </c>
      <c r="S16" s="32">
        <f t="shared" si="5"/>
        <v>58</v>
      </c>
      <c r="T16" s="39">
        <f>S16/V13</f>
        <v>0.16022099447513813</v>
      </c>
      <c r="W16" s="2">
        <f t="shared" si="3"/>
        <v>3</v>
      </c>
      <c r="X16">
        <v>3</v>
      </c>
      <c r="Y16">
        <v>0</v>
      </c>
      <c r="Z16">
        <v>0</v>
      </c>
      <c r="AA16">
        <v>0</v>
      </c>
      <c r="AB16">
        <v>0</v>
      </c>
    </row>
    <row r="17" spans="1:28" x14ac:dyDescent="0.25">
      <c r="A17" s="2" t="s">
        <v>91</v>
      </c>
      <c r="I17" s="7">
        <v>7</v>
      </c>
    </row>
    <row r="18" spans="1:28" x14ac:dyDescent="0.25">
      <c r="B18" t="s">
        <v>41</v>
      </c>
      <c r="R18" s="33" t="s">
        <v>108</v>
      </c>
    </row>
    <row r="19" spans="1:28" x14ac:dyDescent="0.25">
      <c r="C19" s="3" t="s">
        <v>56</v>
      </c>
      <c r="D19" s="3">
        <v>5</v>
      </c>
      <c r="E19" s="3">
        <v>305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">
        <f>SUM(D19:P19)</f>
        <v>310</v>
      </c>
      <c r="R19" s="31">
        <f>W19</f>
        <v>536</v>
      </c>
      <c r="S19" s="32">
        <f>Q19+R19</f>
        <v>846</v>
      </c>
      <c r="T19" s="39">
        <f>S19/V19</f>
        <v>0.27476453393959077</v>
      </c>
      <c r="V19">
        <f>SUM(S19:S22)</f>
        <v>3079</v>
      </c>
      <c r="W19" s="2">
        <f t="shared" si="3"/>
        <v>536</v>
      </c>
      <c r="X19">
        <v>123</v>
      </c>
      <c r="Y19">
        <v>0</v>
      </c>
      <c r="Z19">
        <v>0</v>
      </c>
      <c r="AA19">
        <v>413</v>
      </c>
      <c r="AB19">
        <v>0</v>
      </c>
    </row>
    <row r="20" spans="1:28" x14ac:dyDescent="0.25">
      <c r="C20" s="3" t="s">
        <v>55</v>
      </c>
      <c r="D20" s="3">
        <v>1</v>
      </c>
      <c r="E20" s="3">
        <v>225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">
        <f>SUM(D20:P20)</f>
        <v>226</v>
      </c>
      <c r="R20" s="31">
        <f t="shared" ref="R20:R22" si="6">W20</f>
        <v>435</v>
      </c>
      <c r="S20" s="32">
        <f t="shared" ref="S20:S22" si="7">Q20+R20</f>
        <v>661</v>
      </c>
      <c r="T20" s="39">
        <f>S20/V19</f>
        <v>0.21468009093861642</v>
      </c>
      <c r="W20" s="2">
        <f t="shared" si="3"/>
        <v>435</v>
      </c>
      <c r="X20">
        <v>117</v>
      </c>
      <c r="Y20">
        <v>0</v>
      </c>
      <c r="Z20">
        <v>0</v>
      </c>
      <c r="AA20">
        <v>318</v>
      </c>
      <c r="AB20">
        <v>0</v>
      </c>
    </row>
    <row r="21" spans="1:28" x14ac:dyDescent="0.25">
      <c r="C21" s="3" t="s">
        <v>54</v>
      </c>
      <c r="D21" s="3">
        <v>4</v>
      </c>
      <c r="E21" s="3">
        <v>334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>
        <f>SUM(D21:P21)</f>
        <v>338</v>
      </c>
      <c r="R21" s="31">
        <f t="shared" si="6"/>
        <v>575</v>
      </c>
      <c r="S21" s="32">
        <f t="shared" si="7"/>
        <v>913</v>
      </c>
      <c r="T21" s="39">
        <f>S21/V19</f>
        <v>0.29652484572913285</v>
      </c>
      <c r="W21" s="2">
        <f t="shared" si="3"/>
        <v>575</v>
      </c>
      <c r="X21">
        <v>139</v>
      </c>
      <c r="Y21">
        <v>0</v>
      </c>
      <c r="Z21">
        <v>0</v>
      </c>
      <c r="AA21">
        <v>436</v>
      </c>
      <c r="AB21">
        <v>0</v>
      </c>
    </row>
    <row r="22" spans="1:28" x14ac:dyDescent="0.25">
      <c r="C22" s="3" t="s">
        <v>53</v>
      </c>
      <c r="D22" s="3">
        <v>8</v>
      </c>
      <c r="E22" s="3">
        <v>250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>
        <f>SUM(D22:P22)</f>
        <v>258</v>
      </c>
      <c r="R22" s="31">
        <f t="shared" si="6"/>
        <v>401</v>
      </c>
      <c r="S22" s="32">
        <f t="shared" si="7"/>
        <v>659</v>
      </c>
      <c r="T22" s="39">
        <f>S22/V19</f>
        <v>0.21403052939265996</v>
      </c>
      <c r="W22" s="2">
        <f t="shared" si="3"/>
        <v>401</v>
      </c>
      <c r="X22">
        <v>108</v>
      </c>
      <c r="Y22">
        <v>0</v>
      </c>
      <c r="Z22">
        <v>0</v>
      </c>
      <c r="AA22">
        <v>293</v>
      </c>
      <c r="AB22">
        <v>0</v>
      </c>
    </row>
    <row r="23" spans="1:28" x14ac:dyDescent="0.25">
      <c r="A23" s="2" t="s">
        <v>88</v>
      </c>
      <c r="I23" s="8"/>
    </row>
    <row r="24" spans="1:28" x14ac:dyDescent="0.25">
      <c r="B24" t="s">
        <v>36</v>
      </c>
      <c r="I24" s="8"/>
      <c r="R24" s="33" t="s">
        <v>108</v>
      </c>
    </row>
    <row r="25" spans="1:28" x14ac:dyDescent="0.25">
      <c r="C25" s="3" t="s">
        <v>35</v>
      </c>
      <c r="D25" s="3">
        <v>8</v>
      </c>
      <c r="E25" s="3">
        <v>509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>
        <f>SUM(D25:P25)</f>
        <v>517</v>
      </c>
      <c r="R25" s="31">
        <f>W25</f>
        <v>910</v>
      </c>
      <c r="S25" s="32">
        <f>Q25+R25</f>
        <v>1427</v>
      </c>
      <c r="T25" s="39">
        <f>S25/V25</f>
        <v>0.72399797057331305</v>
      </c>
      <c r="V25">
        <f>SUM(S25:S26)</f>
        <v>1971</v>
      </c>
      <c r="W25" s="2">
        <f t="shared" si="3"/>
        <v>910</v>
      </c>
      <c r="X25">
        <v>222</v>
      </c>
      <c r="Y25">
        <v>0</v>
      </c>
      <c r="Z25">
        <v>0</v>
      </c>
      <c r="AA25">
        <v>688</v>
      </c>
      <c r="AB25">
        <v>0</v>
      </c>
    </row>
    <row r="26" spans="1:28" x14ac:dyDescent="0.25">
      <c r="C26" s="3" t="s">
        <v>34</v>
      </c>
      <c r="D26" s="3">
        <v>5</v>
      </c>
      <c r="E26" s="3">
        <v>201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">
        <f>SUM(D26:P26)</f>
        <v>206</v>
      </c>
      <c r="R26" s="31">
        <f>W26</f>
        <v>338</v>
      </c>
      <c r="S26" s="32">
        <f>Q26+R26</f>
        <v>544</v>
      </c>
      <c r="T26" s="39">
        <f>S26/V25</f>
        <v>0.27600202942668695</v>
      </c>
      <c r="W26" s="2">
        <f t="shared" si="3"/>
        <v>338</v>
      </c>
      <c r="X26">
        <v>75</v>
      </c>
      <c r="Y26">
        <v>0</v>
      </c>
      <c r="Z26">
        <v>0</v>
      </c>
      <c r="AA26">
        <v>263</v>
      </c>
      <c r="AB26">
        <v>0</v>
      </c>
    </row>
    <row r="27" spans="1:28" x14ac:dyDescent="0.25">
      <c r="A27" s="2" t="s">
        <v>89</v>
      </c>
      <c r="I27" s="8"/>
    </row>
    <row r="28" spans="1:28" x14ac:dyDescent="0.25">
      <c r="B28" t="s">
        <v>36</v>
      </c>
      <c r="I28" s="8"/>
      <c r="R28" s="33" t="s">
        <v>108</v>
      </c>
    </row>
    <row r="29" spans="1:28" x14ac:dyDescent="0.25">
      <c r="C29" s="3" t="s">
        <v>35</v>
      </c>
      <c r="D29" s="3">
        <v>5</v>
      </c>
      <c r="E29" s="3">
        <v>382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>SUM(D29:P29)</f>
        <v>387</v>
      </c>
      <c r="R29" s="31">
        <f>W29</f>
        <v>634</v>
      </c>
      <c r="S29" s="32">
        <f>Q29+R29</f>
        <v>1021</v>
      </c>
      <c r="T29" s="39">
        <f>S29/V29</f>
        <v>0.51853732859319457</v>
      </c>
      <c r="V29">
        <f>SUM(S29:S30)</f>
        <v>1969</v>
      </c>
      <c r="W29" s="2">
        <f t="shared" si="3"/>
        <v>634</v>
      </c>
      <c r="X29">
        <v>157</v>
      </c>
      <c r="Y29">
        <v>0</v>
      </c>
      <c r="Z29">
        <v>0</v>
      </c>
      <c r="AA29">
        <v>477</v>
      </c>
      <c r="AB29">
        <v>0</v>
      </c>
    </row>
    <row r="30" spans="1:28" x14ac:dyDescent="0.25">
      <c r="C30" s="3" t="s">
        <v>34</v>
      </c>
      <c r="D30" s="3">
        <v>8</v>
      </c>
      <c r="E30" s="3">
        <v>326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">
        <f>SUM(D30:P30)</f>
        <v>334</v>
      </c>
      <c r="R30" s="31">
        <f>W30</f>
        <v>614</v>
      </c>
      <c r="S30" s="32">
        <f>Q30+R30</f>
        <v>948</v>
      </c>
      <c r="T30" s="39">
        <f>S30/V29</f>
        <v>0.48146267140680549</v>
      </c>
      <c r="W30" s="2">
        <f t="shared" si="3"/>
        <v>614</v>
      </c>
      <c r="X30">
        <v>139</v>
      </c>
      <c r="Y30">
        <v>0</v>
      </c>
      <c r="Z30">
        <v>0</v>
      </c>
      <c r="AA30">
        <v>475</v>
      </c>
      <c r="AB30">
        <v>0</v>
      </c>
    </row>
    <row r="31" spans="1:28" x14ac:dyDescent="0.25">
      <c r="A31" s="2" t="s">
        <v>90</v>
      </c>
      <c r="D31" s="12"/>
      <c r="Q31" s="7"/>
    </row>
    <row r="32" spans="1:28" x14ac:dyDescent="0.25">
      <c r="B32" t="s">
        <v>41</v>
      </c>
      <c r="R32" s="41" t="s">
        <v>104</v>
      </c>
    </row>
    <row r="33" spans="1:28" x14ac:dyDescent="0.25">
      <c r="C33" s="3" t="s">
        <v>51</v>
      </c>
      <c r="D33" s="3">
        <v>67</v>
      </c>
      <c r="E33" s="4"/>
      <c r="F33" s="3">
        <v>3</v>
      </c>
      <c r="G33" s="3">
        <v>107</v>
      </c>
      <c r="H33" s="3">
        <v>0</v>
      </c>
      <c r="I33" s="4"/>
      <c r="J33" s="3">
        <v>26</v>
      </c>
      <c r="K33" s="3">
        <v>20</v>
      </c>
      <c r="L33" s="3">
        <v>135</v>
      </c>
      <c r="M33" s="3">
        <v>90</v>
      </c>
      <c r="N33" s="3">
        <v>2</v>
      </c>
      <c r="O33" s="3">
        <v>91</v>
      </c>
      <c r="P33" s="3">
        <v>18</v>
      </c>
      <c r="Q33" s="3">
        <f>SUM(D33:P33)</f>
        <v>559</v>
      </c>
      <c r="R33" s="31">
        <f>W33</f>
        <v>2</v>
      </c>
      <c r="S33" s="32">
        <f>Q33+R33</f>
        <v>561</v>
      </c>
      <c r="T33" s="39">
        <f>S33/V33</f>
        <v>0.26714285714285713</v>
      </c>
      <c r="V33">
        <f>SUM(S33:S35)</f>
        <v>2100</v>
      </c>
      <c r="W33" s="2">
        <f t="shared" si="3"/>
        <v>2</v>
      </c>
      <c r="X33">
        <v>0</v>
      </c>
      <c r="Y33">
        <v>2</v>
      </c>
      <c r="Z33">
        <v>0</v>
      </c>
      <c r="AA33">
        <v>0</v>
      </c>
      <c r="AB33">
        <v>0</v>
      </c>
    </row>
    <row r="34" spans="1:28" x14ac:dyDescent="0.25">
      <c r="C34" s="3" t="s">
        <v>50</v>
      </c>
      <c r="D34" s="3">
        <v>99</v>
      </c>
      <c r="E34" s="4"/>
      <c r="F34" s="3">
        <v>7</v>
      </c>
      <c r="G34" s="3">
        <v>189</v>
      </c>
      <c r="H34" s="3">
        <v>2</v>
      </c>
      <c r="I34" s="4"/>
      <c r="J34" s="3">
        <v>36</v>
      </c>
      <c r="K34" s="3">
        <v>56</v>
      </c>
      <c r="L34" s="3">
        <v>227</v>
      </c>
      <c r="M34" s="3">
        <v>152</v>
      </c>
      <c r="N34" s="3">
        <v>5</v>
      </c>
      <c r="O34" s="3">
        <v>160</v>
      </c>
      <c r="P34" s="3">
        <v>28</v>
      </c>
      <c r="Q34" s="3">
        <f>SUM(D34:P34)</f>
        <v>961</v>
      </c>
      <c r="R34" s="31">
        <f t="shared" ref="R34:R35" si="8">W34</f>
        <v>7</v>
      </c>
      <c r="S34" s="32">
        <f>Q34+R34</f>
        <v>968</v>
      </c>
      <c r="T34" s="39">
        <f>S34/V33</f>
        <v>0.46095238095238095</v>
      </c>
      <c r="W34" s="2">
        <f t="shared" si="3"/>
        <v>7</v>
      </c>
      <c r="X34">
        <v>0</v>
      </c>
      <c r="Y34">
        <v>7</v>
      </c>
      <c r="Z34">
        <v>0</v>
      </c>
      <c r="AA34">
        <v>0</v>
      </c>
      <c r="AB34">
        <v>0</v>
      </c>
    </row>
    <row r="35" spans="1:28" x14ac:dyDescent="0.25">
      <c r="C35" s="3" t="s">
        <v>49</v>
      </c>
      <c r="D35" s="3">
        <v>42</v>
      </c>
      <c r="E35" s="4"/>
      <c r="F35" s="3">
        <v>8</v>
      </c>
      <c r="G35" s="3">
        <v>130</v>
      </c>
      <c r="H35" s="3">
        <v>1</v>
      </c>
      <c r="I35" s="4"/>
      <c r="J35" s="3">
        <v>10</v>
      </c>
      <c r="K35" s="3">
        <v>34</v>
      </c>
      <c r="L35" s="3">
        <v>132</v>
      </c>
      <c r="M35" s="3">
        <v>85</v>
      </c>
      <c r="N35" s="3">
        <v>6</v>
      </c>
      <c r="O35" s="3">
        <v>103</v>
      </c>
      <c r="P35" s="3">
        <v>15</v>
      </c>
      <c r="Q35" s="3">
        <f>SUM(D35:P35)</f>
        <v>566</v>
      </c>
      <c r="R35" s="31">
        <f t="shared" si="8"/>
        <v>5</v>
      </c>
      <c r="S35" s="32">
        <f>Q35+R35</f>
        <v>571</v>
      </c>
      <c r="T35" s="39">
        <f>S35/V33</f>
        <v>0.27190476190476193</v>
      </c>
      <c r="W35" s="2">
        <f t="shared" si="3"/>
        <v>5</v>
      </c>
      <c r="X35">
        <v>0</v>
      </c>
      <c r="Y35">
        <v>5</v>
      </c>
      <c r="Z35">
        <v>0</v>
      </c>
      <c r="AA35">
        <v>0</v>
      </c>
      <c r="AB35">
        <v>0</v>
      </c>
    </row>
    <row r="36" spans="1:28" x14ac:dyDescent="0.25">
      <c r="A36" s="2" t="s">
        <v>92</v>
      </c>
      <c r="D36" s="12"/>
      <c r="Q36" s="7"/>
    </row>
    <row r="37" spans="1:28" x14ac:dyDescent="0.25">
      <c r="B37" t="s">
        <v>41</v>
      </c>
      <c r="R37" s="30"/>
      <c r="T37" s="40"/>
      <c r="U37" s="11"/>
      <c r="V37" s="10"/>
    </row>
    <row r="38" spans="1:28" x14ac:dyDescent="0.25">
      <c r="C38" s="3" t="s">
        <v>48</v>
      </c>
      <c r="D38" s="3">
        <v>8</v>
      </c>
      <c r="E38" s="4"/>
      <c r="F38" s="3">
        <v>58</v>
      </c>
      <c r="G38" s="4"/>
      <c r="H38" s="3">
        <v>230</v>
      </c>
      <c r="I38" s="4"/>
      <c r="J38" s="3">
        <v>5</v>
      </c>
      <c r="K38" s="4"/>
      <c r="L38" s="4"/>
      <c r="M38" s="4"/>
      <c r="N38" s="4"/>
      <c r="O38" s="4"/>
      <c r="P38" s="4"/>
      <c r="Q38" s="3">
        <f>SUM(D38:P38)</f>
        <v>301</v>
      </c>
      <c r="R38" s="31">
        <f>W38</f>
        <v>0</v>
      </c>
      <c r="S38" s="32">
        <f>Q38+R38</f>
        <v>301</v>
      </c>
      <c r="T38" s="39">
        <f>S38/V38</f>
        <v>0.33972911963882618</v>
      </c>
      <c r="V38" s="10">
        <f>SUM(S38:S41)</f>
        <v>886</v>
      </c>
      <c r="W38" s="2">
        <f t="shared" si="3"/>
        <v>0</v>
      </c>
      <c r="X38">
        <v>0</v>
      </c>
      <c r="Y38">
        <v>0</v>
      </c>
      <c r="Z38">
        <v>0</v>
      </c>
      <c r="AA38">
        <v>0</v>
      </c>
      <c r="AB38">
        <v>0</v>
      </c>
    </row>
    <row r="39" spans="1:28" x14ac:dyDescent="0.25">
      <c r="C39" s="3" t="s">
        <v>47</v>
      </c>
      <c r="D39" s="3">
        <v>4</v>
      </c>
      <c r="E39" s="4"/>
      <c r="F39" s="3">
        <v>47</v>
      </c>
      <c r="G39" s="4"/>
      <c r="H39" s="3">
        <v>203</v>
      </c>
      <c r="I39" s="4"/>
      <c r="J39" s="3">
        <v>4</v>
      </c>
      <c r="K39" s="4"/>
      <c r="L39" s="4"/>
      <c r="M39" s="4"/>
      <c r="N39" s="4"/>
      <c r="O39" s="4"/>
      <c r="P39" s="4"/>
      <c r="Q39" s="3">
        <f>SUM(D39:P39)</f>
        <v>258</v>
      </c>
      <c r="R39" s="31">
        <f t="shared" ref="R39:R41" si="9">W39</f>
        <v>0</v>
      </c>
      <c r="S39" s="32">
        <f t="shared" ref="S39:S41" si="10">Q39+R39</f>
        <v>258</v>
      </c>
      <c r="T39" s="39">
        <f>S39/V38</f>
        <v>0.29119638826185101</v>
      </c>
      <c r="V39" s="10"/>
      <c r="W39" s="2">
        <f t="shared" si="3"/>
        <v>0</v>
      </c>
      <c r="X39">
        <v>0</v>
      </c>
      <c r="Y39">
        <v>0</v>
      </c>
      <c r="Z39">
        <v>0</v>
      </c>
      <c r="AA39">
        <v>0</v>
      </c>
      <c r="AB39">
        <v>0</v>
      </c>
    </row>
    <row r="40" spans="1:28" x14ac:dyDescent="0.25">
      <c r="C40" s="3" t="s">
        <v>46</v>
      </c>
      <c r="D40" s="3">
        <v>4</v>
      </c>
      <c r="E40" s="4"/>
      <c r="F40" s="3">
        <v>18</v>
      </c>
      <c r="G40" s="4"/>
      <c r="H40" s="3">
        <v>93</v>
      </c>
      <c r="I40" s="4"/>
      <c r="J40" s="3">
        <v>2</v>
      </c>
      <c r="K40" s="4"/>
      <c r="L40" s="4"/>
      <c r="M40" s="4"/>
      <c r="N40" s="4"/>
      <c r="O40" s="4"/>
      <c r="P40" s="4"/>
      <c r="Q40" s="3">
        <f>SUM(D40:P40)</f>
        <v>117</v>
      </c>
      <c r="R40" s="31">
        <f t="shared" si="9"/>
        <v>0</v>
      </c>
      <c r="S40" s="32">
        <f t="shared" si="10"/>
        <v>117</v>
      </c>
      <c r="T40" s="39">
        <f>S40/V38</f>
        <v>0.13205417607223477</v>
      </c>
      <c r="V40" s="10"/>
      <c r="W40" s="2">
        <f t="shared" si="3"/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x14ac:dyDescent="0.25">
      <c r="C41" s="3" t="s">
        <v>45</v>
      </c>
      <c r="D41" s="3">
        <v>10</v>
      </c>
      <c r="E41" s="4"/>
      <c r="F41" s="3">
        <v>31</v>
      </c>
      <c r="G41" s="4"/>
      <c r="H41" s="3">
        <v>167</v>
      </c>
      <c r="I41" s="4"/>
      <c r="J41" s="3">
        <v>2</v>
      </c>
      <c r="K41" s="4"/>
      <c r="L41" s="4"/>
      <c r="M41" s="4"/>
      <c r="N41" s="4"/>
      <c r="O41" s="4"/>
      <c r="P41" s="4"/>
      <c r="Q41" s="3">
        <f>SUM(D41:P41)</f>
        <v>210</v>
      </c>
      <c r="R41" s="31">
        <f t="shared" si="9"/>
        <v>0</v>
      </c>
      <c r="S41" s="32">
        <f t="shared" si="10"/>
        <v>210</v>
      </c>
      <c r="T41" s="39">
        <f>S41/V38</f>
        <v>0.23702031602708803</v>
      </c>
      <c r="V41" s="10"/>
      <c r="W41" s="2">
        <f t="shared" si="3"/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x14ac:dyDescent="0.25">
      <c r="A42" s="2" t="s">
        <v>93</v>
      </c>
    </row>
    <row r="43" spans="1:28" x14ac:dyDescent="0.25">
      <c r="B43" t="s">
        <v>41</v>
      </c>
      <c r="R43" s="41" t="s">
        <v>105</v>
      </c>
    </row>
    <row r="44" spans="1:28" x14ac:dyDescent="0.25">
      <c r="C44" s="3" t="s">
        <v>44</v>
      </c>
      <c r="D44" s="3">
        <v>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3">
        <v>30</v>
      </c>
      <c r="P44" s="3">
        <v>24</v>
      </c>
      <c r="Q44" s="3">
        <f>SUM(D44:P44)</f>
        <v>57</v>
      </c>
      <c r="R44" s="31">
        <f>W44</f>
        <v>444</v>
      </c>
      <c r="S44" s="32">
        <f>Q44+R44</f>
        <v>501</v>
      </c>
      <c r="T44" s="39">
        <f>S44/V44</f>
        <v>0.43264248704663211</v>
      </c>
      <c r="V44">
        <f>SUM(S44:S46)</f>
        <v>1158</v>
      </c>
      <c r="W44" s="2">
        <f t="shared" si="3"/>
        <v>444</v>
      </c>
      <c r="X44">
        <v>0</v>
      </c>
      <c r="Y44">
        <v>0</v>
      </c>
      <c r="Z44">
        <v>0</v>
      </c>
      <c r="AA44">
        <v>444</v>
      </c>
      <c r="AB44">
        <v>0</v>
      </c>
    </row>
    <row r="45" spans="1:28" x14ac:dyDescent="0.25">
      <c r="C45" s="3" t="s">
        <v>43</v>
      </c>
      <c r="D45" s="3">
        <v>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3">
        <v>21</v>
      </c>
      <c r="P45" s="3">
        <v>18</v>
      </c>
      <c r="Q45" s="3">
        <f>SUM(D45:P45)</f>
        <v>42</v>
      </c>
      <c r="R45" s="31">
        <f t="shared" ref="R45:R46" si="11">W45</f>
        <v>351</v>
      </c>
      <c r="S45" s="32">
        <f t="shared" ref="S45:S46" si="12">Q45+R45</f>
        <v>393</v>
      </c>
      <c r="T45" s="39">
        <f>S45/V44</f>
        <v>0.3393782383419689</v>
      </c>
      <c r="W45" s="2">
        <f t="shared" si="3"/>
        <v>351</v>
      </c>
      <c r="X45">
        <v>0</v>
      </c>
      <c r="Y45">
        <v>0</v>
      </c>
      <c r="Z45">
        <v>0</v>
      </c>
      <c r="AA45">
        <v>351</v>
      </c>
      <c r="AB45">
        <v>0</v>
      </c>
    </row>
    <row r="46" spans="1:28" x14ac:dyDescent="0.25">
      <c r="C46" s="3" t="s">
        <v>42</v>
      </c>
      <c r="D46" s="3"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3">
        <v>16</v>
      </c>
      <c r="P46" s="3">
        <v>14</v>
      </c>
      <c r="Q46" s="3">
        <f>SUM(D46:P46)</f>
        <v>30</v>
      </c>
      <c r="R46" s="31">
        <f t="shared" si="11"/>
        <v>234</v>
      </c>
      <c r="S46" s="32">
        <f t="shared" si="12"/>
        <v>264</v>
      </c>
      <c r="T46" s="39">
        <f>S46/V44</f>
        <v>0.22797927461139897</v>
      </c>
      <c r="W46" s="2">
        <f t="shared" si="3"/>
        <v>234</v>
      </c>
      <c r="X46">
        <v>0</v>
      </c>
      <c r="Y46">
        <v>0</v>
      </c>
      <c r="Z46">
        <v>0</v>
      </c>
      <c r="AA46">
        <v>234</v>
      </c>
      <c r="AB46">
        <v>0</v>
      </c>
    </row>
    <row r="47" spans="1:28" x14ac:dyDescent="0.25">
      <c r="A47" s="2" t="s">
        <v>94</v>
      </c>
    </row>
    <row r="48" spans="1:28" x14ac:dyDescent="0.25">
      <c r="B48" t="s">
        <v>36</v>
      </c>
      <c r="R48" s="41" t="s">
        <v>105</v>
      </c>
    </row>
    <row r="49" spans="1:28" x14ac:dyDescent="0.25">
      <c r="C49" s="3" t="s">
        <v>35</v>
      </c>
      <c r="D49" s="3">
        <v>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9">
        <v>35</v>
      </c>
      <c r="P49" s="9">
        <v>28</v>
      </c>
      <c r="Q49" s="3">
        <f>SUM(D49:P49)</f>
        <v>65</v>
      </c>
      <c r="R49" s="31">
        <f>W49</f>
        <v>504</v>
      </c>
      <c r="S49" s="32">
        <f>Q49+R49</f>
        <v>569</v>
      </c>
      <c r="T49" s="39">
        <f>S49/V49</f>
        <v>0.81054131054131051</v>
      </c>
      <c r="V49">
        <f>SUM(S49:S50)</f>
        <v>702</v>
      </c>
      <c r="W49" s="2">
        <f t="shared" si="3"/>
        <v>504</v>
      </c>
      <c r="X49">
        <v>0</v>
      </c>
      <c r="Y49">
        <v>0</v>
      </c>
      <c r="Z49">
        <v>0</v>
      </c>
      <c r="AA49">
        <v>504</v>
      </c>
      <c r="AB49">
        <v>0</v>
      </c>
    </row>
    <row r="50" spans="1:28" x14ac:dyDescent="0.25">
      <c r="C50" s="3" t="s">
        <v>34</v>
      </c>
      <c r="D50" s="3">
        <v>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9">
        <v>1</v>
      </c>
      <c r="P50" s="9">
        <v>5</v>
      </c>
      <c r="Q50" s="3">
        <f>SUM(D50:P50)</f>
        <v>7</v>
      </c>
      <c r="R50" s="31">
        <f>W50</f>
        <v>126</v>
      </c>
      <c r="S50" s="32">
        <f>Q50+R50</f>
        <v>133</v>
      </c>
      <c r="T50" s="39">
        <f>S50/V49</f>
        <v>0.18945868945868946</v>
      </c>
      <c r="W50" s="2">
        <f t="shared" si="3"/>
        <v>126</v>
      </c>
      <c r="X50">
        <v>0</v>
      </c>
      <c r="Y50">
        <v>0</v>
      </c>
      <c r="Z50">
        <v>0</v>
      </c>
      <c r="AA50">
        <v>126</v>
      </c>
      <c r="AB50">
        <v>0</v>
      </c>
    </row>
    <row r="51" spans="1:28" x14ac:dyDescent="0.25">
      <c r="A51" s="2" t="s">
        <v>95</v>
      </c>
    </row>
    <row r="52" spans="1:28" x14ac:dyDescent="0.25">
      <c r="B52" t="s">
        <v>41</v>
      </c>
    </row>
    <row r="53" spans="1:28" x14ac:dyDescent="0.25">
      <c r="C53" s="3" t="s">
        <v>40</v>
      </c>
      <c r="D53" s="3">
        <v>1</v>
      </c>
      <c r="E53" s="4"/>
      <c r="F53" s="4"/>
      <c r="G53" s="9">
        <v>4</v>
      </c>
      <c r="H53" s="4"/>
      <c r="I53" s="4"/>
      <c r="J53" s="9">
        <v>7</v>
      </c>
      <c r="K53" s="4"/>
      <c r="L53" s="4"/>
      <c r="M53" s="4"/>
      <c r="N53" s="9">
        <v>43</v>
      </c>
      <c r="O53" s="9">
        <v>2</v>
      </c>
      <c r="P53" s="4"/>
      <c r="Q53" s="3">
        <f>SUM(D53:P53)</f>
        <v>57</v>
      </c>
      <c r="R53" s="31">
        <f>W53</f>
        <v>0</v>
      </c>
      <c r="S53" s="32">
        <v>57</v>
      </c>
      <c r="T53" s="39">
        <f>S53/V53</f>
        <v>0.21590909090909091</v>
      </c>
      <c r="V53">
        <f>SUM(S53:S56)</f>
        <v>264</v>
      </c>
      <c r="W53" s="2">
        <f t="shared" si="3"/>
        <v>0</v>
      </c>
      <c r="X53">
        <v>0</v>
      </c>
      <c r="Y53">
        <v>0</v>
      </c>
      <c r="Z53">
        <v>0</v>
      </c>
      <c r="AA53">
        <v>0</v>
      </c>
      <c r="AB53">
        <v>0</v>
      </c>
    </row>
    <row r="54" spans="1:28" x14ac:dyDescent="0.25">
      <c r="C54" s="3" t="s">
        <v>39</v>
      </c>
      <c r="D54" s="3">
        <v>3</v>
      </c>
      <c r="E54" s="4"/>
      <c r="F54" s="4"/>
      <c r="G54" s="9">
        <v>2</v>
      </c>
      <c r="H54" s="4"/>
      <c r="I54" s="4"/>
      <c r="J54" s="9">
        <v>5</v>
      </c>
      <c r="K54" s="4"/>
      <c r="L54" s="4"/>
      <c r="M54" s="4"/>
      <c r="N54" s="9">
        <v>66</v>
      </c>
      <c r="O54" s="9">
        <v>2</v>
      </c>
      <c r="P54" s="4"/>
      <c r="Q54" s="3">
        <f>SUM(D54:P54)</f>
        <v>78</v>
      </c>
      <c r="R54" s="31">
        <f t="shared" ref="R54:R56" si="13">W54</f>
        <v>0</v>
      </c>
      <c r="S54" s="32">
        <v>78</v>
      </c>
      <c r="T54" s="39">
        <f>S54/V53</f>
        <v>0.29545454545454547</v>
      </c>
      <c r="W54" s="2">
        <f t="shared" si="3"/>
        <v>0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28" x14ac:dyDescent="0.25">
      <c r="C55" s="3" t="s">
        <v>38</v>
      </c>
      <c r="D55" s="3">
        <v>2</v>
      </c>
      <c r="E55" s="4"/>
      <c r="F55" s="4"/>
      <c r="G55" s="9">
        <v>3</v>
      </c>
      <c r="H55" s="4"/>
      <c r="I55" s="4"/>
      <c r="J55" s="9">
        <v>1</v>
      </c>
      <c r="K55" s="4"/>
      <c r="L55" s="4"/>
      <c r="M55" s="4"/>
      <c r="N55" s="9">
        <v>65</v>
      </c>
      <c r="O55" s="9">
        <v>2</v>
      </c>
      <c r="P55" s="4"/>
      <c r="Q55" s="3">
        <f>SUM(D55:P55)</f>
        <v>73</v>
      </c>
      <c r="R55" s="31">
        <f t="shared" si="13"/>
        <v>0</v>
      </c>
      <c r="S55" s="32">
        <v>73</v>
      </c>
      <c r="T55" s="39">
        <f>S55/V53</f>
        <v>0.27651515151515149</v>
      </c>
      <c r="W55" s="2">
        <f t="shared" si="3"/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x14ac:dyDescent="0.25">
      <c r="C56" s="9" t="s">
        <v>37</v>
      </c>
      <c r="D56" s="3">
        <v>5</v>
      </c>
      <c r="E56" s="4"/>
      <c r="F56" s="4"/>
      <c r="G56" s="9">
        <v>0</v>
      </c>
      <c r="H56" s="4"/>
      <c r="I56" s="4"/>
      <c r="J56" s="9">
        <v>12</v>
      </c>
      <c r="K56" s="4"/>
      <c r="L56" s="4"/>
      <c r="M56" s="4"/>
      <c r="N56" s="9">
        <v>38</v>
      </c>
      <c r="O56" s="9">
        <v>1</v>
      </c>
      <c r="P56" s="4"/>
      <c r="Q56" s="3">
        <f>SUM(D56:P56)</f>
        <v>56</v>
      </c>
      <c r="R56" s="31">
        <f t="shared" si="13"/>
        <v>0</v>
      </c>
      <c r="S56" s="32">
        <v>56</v>
      </c>
      <c r="T56" s="39">
        <f>S56/V53</f>
        <v>0.21212121212121213</v>
      </c>
      <c r="W56" s="2">
        <f t="shared" si="3"/>
        <v>0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1:28" x14ac:dyDescent="0.25">
      <c r="A57" s="2" t="s">
        <v>96</v>
      </c>
    </row>
    <row r="58" spans="1:28" x14ac:dyDescent="0.25">
      <c r="B58" t="s">
        <v>36</v>
      </c>
    </row>
    <row r="59" spans="1:28" x14ac:dyDescent="0.25">
      <c r="C59" s="3" t="s">
        <v>35</v>
      </c>
      <c r="D59" s="3">
        <v>3</v>
      </c>
      <c r="E59" s="4"/>
      <c r="F59" s="4"/>
      <c r="G59" s="4"/>
      <c r="H59" s="4"/>
      <c r="I59" s="4"/>
      <c r="J59" s="3">
        <v>9</v>
      </c>
      <c r="K59" s="4"/>
      <c r="L59" s="4"/>
      <c r="M59" s="4"/>
      <c r="N59" s="3">
        <v>46</v>
      </c>
      <c r="O59" s="4"/>
      <c r="P59" s="4"/>
      <c r="Q59" s="3">
        <f>SUM(D59:P59)</f>
        <v>58</v>
      </c>
      <c r="R59" s="31">
        <f>W59</f>
        <v>0</v>
      </c>
      <c r="S59" s="32">
        <v>58</v>
      </c>
      <c r="T59" s="39">
        <f>S59/V59</f>
        <v>0.39726027397260272</v>
      </c>
      <c r="V59">
        <f>SUM(S59:S60)</f>
        <v>146</v>
      </c>
      <c r="W59" s="2">
        <f t="shared" si="3"/>
        <v>0</v>
      </c>
      <c r="X59">
        <v>0</v>
      </c>
      <c r="Y59">
        <v>0</v>
      </c>
      <c r="Z59">
        <v>0</v>
      </c>
      <c r="AA59">
        <v>0</v>
      </c>
      <c r="AB59">
        <v>0</v>
      </c>
    </row>
    <row r="60" spans="1:28" x14ac:dyDescent="0.25">
      <c r="C60" s="3" t="s">
        <v>34</v>
      </c>
      <c r="D60" s="3">
        <v>2</v>
      </c>
      <c r="E60" s="4"/>
      <c r="F60" s="4"/>
      <c r="G60" s="4"/>
      <c r="H60" s="4"/>
      <c r="I60" s="4"/>
      <c r="J60" s="3">
        <v>5</v>
      </c>
      <c r="K60" s="4"/>
      <c r="L60" s="4"/>
      <c r="M60" s="4"/>
      <c r="N60" s="3">
        <v>81</v>
      </c>
      <c r="O60" s="4"/>
      <c r="P60" s="4"/>
      <c r="Q60" s="3">
        <f>SUM(D60:P60)</f>
        <v>88</v>
      </c>
      <c r="R60" s="31">
        <f>W60</f>
        <v>0</v>
      </c>
      <c r="S60" s="32">
        <v>88</v>
      </c>
      <c r="T60" s="39">
        <f>S60/V59</f>
        <v>0.60273972602739723</v>
      </c>
      <c r="W60" s="2">
        <f t="shared" si="3"/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x14ac:dyDescent="0.25">
      <c r="A61" s="2" t="s">
        <v>97</v>
      </c>
    </row>
    <row r="62" spans="1:28" x14ac:dyDescent="0.25">
      <c r="B62" t="s">
        <v>30</v>
      </c>
      <c r="R62" s="41" t="s">
        <v>83</v>
      </c>
    </row>
    <row r="63" spans="1:28" x14ac:dyDescent="0.25">
      <c r="C63" s="3" t="s">
        <v>32</v>
      </c>
      <c r="D63" s="3">
        <v>13</v>
      </c>
      <c r="E63" s="3"/>
      <c r="F63" s="3">
        <v>40</v>
      </c>
      <c r="G63" s="3"/>
      <c r="H63" s="3">
        <v>48</v>
      </c>
      <c r="I63" s="3">
        <v>86</v>
      </c>
      <c r="J63" s="3">
        <v>4</v>
      </c>
      <c r="K63" s="4"/>
      <c r="L63" s="4"/>
      <c r="M63" s="4"/>
      <c r="N63" s="4"/>
      <c r="O63" s="4"/>
      <c r="P63" s="4"/>
      <c r="Q63" s="3">
        <f>SUM(D63:P63)</f>
        <v>191</v>
      </c>
      <c r="R63" s="31">
        <f>W63</f>
        <v>5</v>
      </c>
      <c r="S63" s="32">
        <f>Q63+R63</f>
        <v>196</v>
      </c>
      <c r="T63" s="39">
        <f>S63/V63</f>
        <v>0.49872773536895676</v>
      </c>
      <c r="V63">
        <f>SUM(S63:S64)</f>
        <v>393</v>
      </c>
      <c r="W63" s="2">
        <f t="shared" si="3"/>
        <v>5</v>
      </c>
      <c r="X63">
        <v>0</v>
      </c>
      <c r="Y63">
        <v>0</v>
      </c>
      <c r="Z63">
        <v>5</v>
      </c>
      <c r="AA63">
        <v>0</v>
      </c>
      <c r="AB63">
        <v>0</v>
      </c>
    </row>
    <row r="64" spans="1:28" x14ac:dyDescent="0.25">
      <c r="C64" s="3" t="s">
        <v>31</v>
      </c>
      <c r="D64" s="3">
        <v>7</v>
      </c>
      <c r="E64" s="3"/>
      <c r="F64" s="3">
        <v>46</v>
      </c>
      <c r="G64" s="3"/>
      <c r="H64" s="3">
        <v>76</v>
      </c>
      <c r="I64" s="3">
        <v>63</v>
      </c>
      <c r="J64" s="3">
        <v>3</v>
      </c>
      <c r="K64" s="4"/>
      <c r="L64" s="4"/>
      <c r="M64" s="4"/>
      <c r="N64" s="4"/>
      <c r="O64" s="4"/>
      <c r="P64" s="4"/>
      <c r="Q64" s="3">
        <f>SUM(D64:P64)</f>
        <v>195</v>
      </c>
      <c r="R64" s="31">
        <f>W64</f>
        <v>2</v>
      </c>
      <c r="S64" s="32">
        <f>Q64+R64</f>
        <v>197</v>
      </c>
      <c r="T64" s="39">
        <f>S64/V63</f>
        <v>0.50127226463104324</v>
      </c>
      <c r="W64" s="2">
        <f t="shared" si="3"/>
        <v>2</v>
      </c>
      <c r="X64">
        <v>0</v>
      </c>
      <c r="Y64">
        <v>0</v>
      </c>
      <c r="Z64">
        <v>2</v>
      </c>
      <c r="AA64">
        <v>0</v>
      </c>
      <c r="AB64">
        <v>0</v>
      </c>
    </row>
    <row r="65" spans="1:28" x14ac:dyDescent="0.25">
      <c r="A65" s="2" t="s">
        <v>98</v>
      </c>
    </row>
    <row r="66" spans="1:28" x14ac:dyDescent="0.25">
      <c r="B66" t="s">
        <v>30</v>
      </c>
      <c r="R66" s="42" t="s">
        <v>107</v>
      </c>
    </row>
    <row r="67" spans="1:28" x14ac:dyDescent="0.25">
      <c r="C67" s="3" t="s">
        <v>29</v>
      </c>
      <c r="D67" s="3"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3">
        <v>0</v>
      </c>
      <c r="P67" s="4"/>
      <c r="Q67" s="3">
        <f>SUM(D67:P67)</f>
        <v>0</v>
      </c>
      <c r="R67" s="31">
        <f>W67</f>
        <v>159</v>
      </c>
      <c r="S67" s="32">
        <f>Q67+R67</f>
        <v>159</v>
      </c>
      <c r="T67" s="39">
        <f>S67/V67</f>
        <v>0.34047109207708781</v>
      </c>
      <c r="V67">
        <f>SUM(S67:S68)</f>
        <v>467</v>
      </c>
      <c r="W67" s="2">
        <f t="shared" si="3"/>
        <v>159</v>
      </c>
      <c r="X67">
        <v>0</v>
      </c>
      <c r="Y67">
        <v>48</v>
      </c>
      <c r="Z67">
        <v>0</v>
      </c>
      <c r="AA67">
        <v>108</v>
      </c>
      <c r="AB67">
        <v>3</v>
      </c>
    </row>
    <row r="68" spans="1:28" x14ac:dyDescent="0.25">
      <c r="C68" s="3" t="s">
        <v>28</v>
      </c>
      <c r="D68" s="3"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3">
        <v>1</v>
      </c>
      <c r="P68" s="4"/>
      <c r="Q68" s="3">
        <f>SUM(D68:P68)</f>
        <v>1</v>
      </c>
      <c r="R68" s="31">
        <f>W68</f>
        <v>307</v>
      </c>
      <c r="S68" s="32">
        <f>Q68+R68</f>
        <v>308</v>
      </c>
      <c r="T68" s="39">
        <f>S68/V67</f>
        <v>0.65952890792291219</v>
      </c>
      <c r="W68" s="2">
        <f t="shared" si="3"/>
        <v>307</v>
      </c>
      <c r="X68">
        <v>0</v>
      </c>
      <c r="Y68">
        <v>47</v>
      </c>
      <c r="Z68">
        <v>0</v>
      </c>
      <c r="AA68">
        <v>253</v>
      </c>
      <c r="AB68">
        <v>7</v>
      </c>
    </row>
    <row r="69" spans="1:28" x14ac:dyDescent="0.25">
      <c r="A69" s="2" t="s">
        <v>27</v>
      </c>
    </row>
    <row r="70" spans="1:28" x14ac:dyDescent="0.25">
      <c r="B70" t="s">
        <v>26</v>
      </c>
    </row>
    <row r="71" spans="1:28" x14ac:dyDescent="0.25">
      <c r="C71" s="3" t="s">
        <v>25</v>
      </c>
      <c r="D71" s="3">
        <v>0</v>
      </c>
      <c r="E71" s="4"/>
      <c r="F71" s="4"/>
      <c r="G71" s="4"/>
      <c r="H71" s="3">
        <v>55</v>
      </c>
      <c r="I71" s="4"/>
      <c r="J71" s="4"/>
      <c r="K71" s="4"/>
      <c r="L71" s="4"/>
      <c r="M71" s="4"/>
      <c r="N71" s="4"/>
      <c r="O71" s="4"/>
      <c r="P71" s="4"/>
      <c r="Q71" s="3">
        <f>SUM(D71:P71)</f>
        <v>55</v>
      </c>
      <c r="R71" s="31">
        <f>W71</f>
        <v>0</v>
      </c>
      <c r="S71" s="32">
        <v>55</v>
      </c>
      <c r="T71" s="39">
        <f>S71/V71</f>
        <v>0.57291666666666663</v>
      </c>
      <c r="V71">
        <f>SUM(S71:S72)</f>
        <v>96</v>
      </c>
      <c r="W71" s="2">
        <f t="shared" si="3"/>
        <v>0</v>
      </c>
      <c r="X71">
        <v>0</v>
      </c>
      <c r="Y71">
        <v>0</v>
      </c>
      <c r="Z71">
        <v>0</v>
      </c>
      <c r="AA71">
        <v>0</v>
      </c>
      <c r="AB71">
        <v>0</v>
      </c>
    </row>
    <row r="72" spans="1:28" x14ac:dyDescent="0.25">
      <c r="C72" s="6" t="s">
        <v>24</v>
      </c>
      <c r="D72" s="3">
        <v>2</v>
      </c>
      <c r="E72" s="4"/>
      <c r="F72" s="4"/>
      <c r="G72" s="4"/>
      <c r="H72" s="3">
        <v>39</v>
      </c>
      <c r="I72" s="4"/>
      <c r="J72" s="4"/>
      <c r="K72" s="4"/>
      <c r="L72" s="4"/>
      <c r="M72" s="4"/>
      <c r="N72" s="4"/>
      <c r="O72" s="4"/>
      <c r="P72" s="4"/>
      <c r="Q72" s="3">
        <f>SUM(D72:P72)</f>
        <v>41</v>
      </c>
      <c r="R72" s="31">
        <f>W72</f>
        <v>0</v>
      </c>
      <c r="S72" s="32">
        <v>41</v>
      </c>
      <c r="T72" s="39">
        <f>S72/V71</f>
        <v>0.42708333333333331</v>
      </c>
      <c r="W72" s="2">
        <f t="shared" ref="W72:W98" si="14">SUM(X72:AB72)</f>
        <v>0</v>
      </c>
      <c r="X72">
        <v>0</v>
      </c>
      <c r="Y72">
        <v>0</v>
      </c>
      <c r="Z72">
        <v>0</v>
      </c>
      <c r="AA72">
        <v>0</v>
      </c>
      <c r="AB72">
        <v>0</v>
      </c>
    </row>
    <row r="73" spans="1:28" x14ac:dyDescent="0.25">
      <c r="B73" t="s">
        <v>23</v>
      </c>
    </row>
    <row r="74" spans="1:28" x14ac:dyDescent="0.25">
      <c r="C74" s="3" t="s">
        <v>22</v>
      </c>
      <c r="D74" s="3">
        <v>5</v>
      </c>
      <c r="E74" s="4"/>
      <c r="F74" s="4"/>
      <c r="G74" s="4"/>
      <c r="H74" s="3">
        <v>56</v>
      </c>
      <c r="I74" s="4"/>
      <c r="J74" s="4"/>
      <c r="K74" s="4"/>
      <c r="L74" s="4"/>
      <c r="M74" s="4"/>
      <c r="N74" s="4"/>
      <c r="O74" s="4"/>
      <c r="P74" s="4"/>
      <c r="Q74" s="3">
        <f>SUM(D74:P74)</f>
        <v>61</v>
      </c>
      <c r="R74" s="31">
        <f>W74</f>
        <v>0</v>
      </c>
      <c r="S74" s="32">
        <v>61</v>
      </c>
      <c r="T74" s="39">
        <f>S74/V74</f>
        <v>0.38124999999999998</v>
      </c>
      <c r="V74">
        <f>SUM(S74:S77)</f>
        <v>160</v>
      </c>
      <c r="W74" s="2">
        <f t="shared" si="14"/>
        <v>0</v>
      </c>
      <c r="X74">
        <v>0</v>
      </c>
      <c r="Y74">
        <v>0</v>
      </c>
      <c r="Z74">
        <v>0</v>
      </c>
      <c r="AA74">
        <v>0</v>
      </c>
      <c r="AB74">
        <v>0</v>
      </c>
    </row>
    <row r="75" spans="1:28" x14ac:dyDescent="0.25">
      <c r="C75" s="3" t="s">
        <v>21</v>
      </c>
      <c r="D75" s="3">
        <v>1</v>
      </c>
      <c r="E75" s="4"/>
      <c r="F75" s="4"/>
      <c r="G75" s="4"/>
      <c r="H75" s="3">
        <v>15</v>
      </c>
      <c r="I75" s="4"/>
      <c r="J75" s="4"/>
      <c r="K75" s="4"/>
      <c r="L75" s="4"/>
      <c r="M75" s="4"/>
      <c r="N75" s="4"/>
      <c r="O75" s="4"/>
      <c r="P75" s="4"/>
      <c r="Q75" s="3">
        <f>SUM(D75:P75)</f>
        <v>16</v>
      </c>
      <c r="R75" s="31">
        <f t="shared" ref="R75:R77" si="15">W75</f>
        <v>0</v>
      </c>
      <c r="S75" s="32">
        <v>16</v>
      </c>
      <c r="T75" s="39">
        <f>S75/V74</f>
        <v>0.1</v>
      </c>
      <c r="W75" s="2">
        <f t="shared" si="14"/>
        <v>0</v>
      </c>
      <c r="X75">
        <v>0</v>
      </c>
      <c r="Y75">
        <v>0</v>
      </c>
      <c r="Z75">
        <v>0</v>
      </c>
      <c r="AA75">
        <v>0</v>
      </c>
      <c r="AB75">
        <v>0</v>
      </c>
    </row>
    <row r="76" spans="1:28" x14ac:dyDescent="0.25">
      <c r="C76" s="3" t="s">
        <v>20</v>
      </c>
      <c r="D76" s="3">
        <v>3</v>
      </c>
      <c r="E76" s="4"/>
      <c r="F76" s="4"/>
      <c r="G76" s="4"/>
      <c r="H76" s="3">
        <v>56</v>
      </c>
      <c r="I76" s="4"/>
      <c r="J76" s="4"/>
      <c r="K76" s="4"/>
      <c r="L76" s="4"/>
      <c r="M76" s="4"/>
      <c r="N76" s="4"/>
      <c r="O76" s="4"/>
      <c r="P76" s="4"/>
      <c r="Q76" s="3">
        <f>SUM(D76:P76)</f>
        <v>59</v>
      </c>
      <c r="R76" s="31">
        <f t="shared" si="15"/>
        <v>0</v>
      </c>
      <c r="S76" s="32">
        <v>59</v>
      </c>
      <c r="T76" s="39">
        <f>S76/V74</f>
        <v>0.36875000000000002</v>
      </c>
      <c r="W76" s="2">
        <f t="shared" si="14"/>
        <v>0</v>
      </c>
      <c r="X76">
        <v>0</v>
      </c>
      <c r="Y76">
        <v>0</v>
      </c>
      <c r="Z76">
        <v>0</v>
      </c>
      <c r="AA76">
        <v>0</v>
      </c>
      <c r="AB76">
        <v>0</v>
      </c>
    </row>
    <row r="77" spans="1:28" x14ac:dyDescent="0.25">
      <c r="C77" s="9" t="s">
        <v>19</v>
      </c>
      <c r="D77" s="3">
        <v>0</v>
      </c>
      <c r="E77" s="4"/>
      <c r="F77" s="4"/>
      <c r="G77" s="4"/>
      <c r="H77" s="3">
        <v>24</v>
      </c>
      <c r="I77" s="4"/>
      <c r="J77" s="4"/>
      <c r="K77" s="4"/>
      <c r="L77" s="4"/>
      <c r="M77" s="4"/>
      <c r="N77" s="4"/>
      <c r="O77" s="4"/>
      <c r="P77" s="4"/>
      <c r="Q77" s="3">
        <f>SUM(D77:P77)</f>
        <v>24</v>
      </c>
      <c r="R77" s="31">
        <f t="shared" si="15"/>
        <v>0</v>
      </c>
      <c r="S77" s="32">
        <v>24</v>
      </c>
      <c r="T77" s="39">
        <f>S77/V74</f>
        <v>0.15</v>
      </c>
      <c r="W77" s="2">
        <f t="shared" si="14"/>
        <v>0</v>
      </c>
      <c r="X77">
        <v>0</v>
      </c>
      <c r="Y77">
        <v>0</v>
      </c>
      <c r="Z77">
        <v>0</v>
      </c>
      <c r="AA77">
        <v>0</v>
      </c>
      <c r="AB77">
        <v>0</v>
      </c>
    </row>
    <row r="78" spans="1:28" x14ac:dyDescent="0.25">
      <c r="A78" s="2" t="s">
        <v>99</v>
      </c>
    </row>
    <row r="79" spans="1:28" x14ac:dyDescent="0.25">
      <c r="B79" t="s">
        <v>18</v>
      </c>
      <c r="R79" s="41" t="s">
        <v>105</v>
      </c>
    </row>
    <row r="80" spans="1:28" x14ac:dyDescent="0.25">
      <c r="C80" s="6" t="s">
        <v>17</v>
      </c>
      <c r="D80" s="3">
        <v>1</v>
      </c>
      <c r="E80" s="3">
        <v>188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>
        <f>SUM(D80:P80)</f>
        <v>189</v>
      </c>
      <c r="R80" s="31">
        <f>W80</f>
        <v>17</v>
      </c>
      <c r="S80" s="32">
        <f>Q80+R80</f>
        <v>206</v>
      </c>
      <c r="T80" s="39">
        <f>S80/V80</f>
        <v>1</v>
      </c>
      <c r="V80">
        <f>SUM(S80:S80)</f>
        <v>206</v>
      </c>
      <c r="W80" s="2">
        <f t="shared" si="14"/>
        <v>17</v>
      </c>
      <c r="X80">
        <v>0</v>
      </c>
      <c r="Y80">
        <v>0</v>
      </c>
      <c r="Z80">
        <v>0</v>
      </c>
      <c r="AA80">
        <v>17</v>
      </c>
      <c r="AB80">
        <v>0</v>
      </c>
    </row>
    <row r="81" spans="1:28" x14ac:dyDescent="0.25">
      <c r="B81" t="s">
        <v>16</v>
      </c>
      <c r="D81" s="7"/>
    </row>
    <row r="82" spans="1:28" x14ac:dyDescent="0.25">
      <c r="C82" s="6" t="s">
        <v>15</v>
      </c>
      <c r="D82" s="3">
        <v>3</v>
      </c>
      <c r="E82" s="3">
        <v>114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3">
        <f>SUM(D82:P82)</f>
        <v>117</v>
      </c>
      <c r="R82" s="31">
        <f>W82</f>
        <v>25</v>
      </c>
      <c r="S82" s="32">
        <f>Q82+R82</f>
        <v>142</v>
      </c>
      <c r="T82" s="39">
        <f>S82/V82</f>
        <v>1</v>
      </c>
      <c r="V82">
        <f>SUM(S82:S82)</f>
        <v>142</v>
      </c>
      <c r="W82" s="2">
        <f t="shared" si="14"/>
        <v>25</v>
      </c>
      <c r="X82">
        <v>0</v>
      </c>
      <c r="Y82">
        <v>0</v>
      </c>
      <c r="Z82">
        <v>0</v>
      </c>
      <c r="AA82">
        <v>25</v>
      </c>
      <c r="AB82">
        <v>0</v>
      </c>
    </row>
    <row r="83" spans="1:28" x14ac:dyDescent="0.25">
      <c r="A83" s="2" t="s">
        <v>14</v>
      </c>
    </row>
    <row r="84" spans="1:28" x14ac:dyDescent="0.25">
      <c r="B84" t="s">
        <v>13</v>
      </c>
    </row>
    <row r="85" spans="1:28" x14ac:dyDescent="0.25">
      <c r="C85" s="6" t="s">
        <v>12</v>
      </c>
      <c r="D85" s="3">
        <v>21</v>
      </c>
      <c r="E85" s="4"/>
      <c r="F85" s="4"/>
      <c r="G85" s="4"/>
      <c r="H85" s="4"/>
      <c r="I85" s="4"/>
      <c r="J85" s="4"/>
      <c r="K85" s="4"/>
      <c r="L85" s="9">
        <v>199</v>
      </c>
      <c r="M85" s="4"/>
      <c r="N85" s="4"/>
      <c r="O85" s="4"/>
      <c r="P85" s="4"/>
      <c r="Q85" s="3">
        <f>SUM(D85:P85)</f>
        <v>220</v>
      </c>
      <c r="R85" s="31">
        <f>W85</f>
        <v>0</v>
      </c>
      <c r="S85" s="32">
        <v>220</v>
      </c>
      <c r="T85" s="39">
        <f>S85/V85</f>
        <v>1</v>
      </c>
      <c r="V85">
        <f>SUM(S85:S85)</f>
        <v>220</v>
      </c>
      <c r="W85" s="2">
        <f t="shared" si="14"/>
        <v>0</v>
      </c>
      <c r="X85">
        <v>0</v>
      </c>
      <c r="Y85">
        <v>0</v>
      </c>
      <c r="Z85">
        <v>0</v>
      </c>
      <c r="AA85">
        <v>0</v>
      </c>
      <c r="AB85">
        <v>0</v>
      </c>
    </row>
    <row r="86" spans="1:28" x14ac:dyDescent="0.25">
      <c r="B86" t="s">
        <v>11</v>
      </c>
      <c r="D86" s="7"/>
      <c r="L86" s="8"/>
    </row>
    <row r="87" spans="1:28" x14ac:dyDescent="0.25">
      <c r="C87" s="6" t="s">
        <v>10</v>
      </c>
      <c r="D87" s="3">
        <v>34</v>
      </c>
      <c r="E87" s="4"/>
      <c r="F87" s="4"/>
      <c r="G87" s="4"/>
      <c r="H87" s="4"/>
      <c r="I87" s="4"/>
      <c r="J87" s="4"/>
      <c r="K87" s="4"/>
      <c r="L87" s="4"/>
      <c r="M87" s="3">
        <v>135</v>
      </c>
      <c r="N87" s="4"/>
      <c r="O87" s="4"/>
      <c r="P87" s="4"/>
      <c r="Q87" s="3">
        <f>SUM(D87:P87)</f>
        <v>169</v>
      </c>
      <c r="R87" s="31">
        <f>W87</f>
        <v>0</v>
      </c>
      <c r="S87" s="32">
        <v>169</v>
      </c>
      <c r="T87" s="39">
        <f>S87/V87</f>
        <v>1</v>
      </c>
      <c r="V87">
        <f>SUM(S87:S87)</f>
        <v>169</v>
      </c>
      <c r="W87" s="2">
        <f t="shared" si="14"/>
        <v>0</v>
      </c>
      <c r="X87">
        <v>0</v>
      </c>
      <c r="Y87">
        <v>0</v>
      </c>
      <c r="Z87">
        <v>0</v>
      </c>
      <c r="AA87">
        <v>0</v>
      </c>
      <c r="AB87">
        <v>0</v>
      </c>
    </row>
    <row r="88" spans="1:28" x14ac:dyDescent="0.25">
      <c r="A88" s="2" t="s">
        <v>9</v>
      </c>
      <c r="M88" s="7"/>
    </row>
    <row r="89" spans="1:28" x14ac:dyDescent="0.25">
      <c r="B89" t="s">
        <v>8</v>
      </c>
    </row>
    <row r="90" spans="1:28" x14ac:dyDescent="0.25">
      <c r="C90" s="6" t="s">
        <v>7</v>
      </c>
      <c r="D90" s="3">
        <v>4</v>
      </c>
      <c r="E90" s="4"/>
      <c r="F90" s="4"/>
      <c r="G90" s="4"/>
      <c r="H90" s="4"/>
      <c r="I90" s="3">
        <v>27</v>
      </c>
      <c r="J90" s="4"/>
      <c r="K90" s="4"/>
      <c r="L90" s="4"/>
      <c r="M90" s="4"/>
      <c r="N90" s="4"/>
      <c r="O90" s="4"/>
      <c r="P90" s="4"/>
      <c r="Q90" s="3">
        <f>SUM(D90:P90)</f>
        <v>31</v>
      </c>
      <c r="R90" s="31">
        <f>W90</f>
        <v>0</v>
      </c>
      <c r="S90" s="32">
        <v>31</v>
      </c>
      <c r="T90" s="39">
        <f>S90/V90</f>
        <v>1</v>
      </c>
      <c r="V90">
        <f>SUM(S90:S90)</f>
        <v>31</v>
      </c>
      <c r="W90" s="2">
        <f t="shared" si="14"/>
        <v>0</v>
      </c>
      <c r="X90">
        <v>0</v>
      </c>
      <c r="Y90">
        <v>0</v>
      </c>
      <c r="Z90">
        <v>0</v>
      </c>
      <c r="AA90">
        <v>0</v>
      </c>
      <c r="AB90">
        <v>0</v>
      </c>
    </row>
    <row r="91" spans="1:28" x14ac:dyDescent="0.25">
      <c r="B91" t="s">
        <v>6</v>
      </c>
      <c r="O91" s="7"/>
    </row>
    <row r="92" spans="1:28" x14ac:dyDescent="0.25">
      <c r="C92" s="6" t="s">
        <v>5</v>
      </c>
      <c r="D92" s="3">
        <v>2</v>
      </c>
      <c r="E92" s="4"/>
      <c r="F92" s="4"/>
      <c r="G92" s="4"/>
      <c r="H92" s="4"/>
      <c r="I92" s="3">
        <v>27</v>
      </c>
      <c r="J92" s="4"/>
      <c r="K92" s="4"/>
      <c r="L92" s="4"/>
      <c r="M92" s="4"/>
      <c r="N92" s="4"/>
      <c r="O92" s="4"/>
      <c r="P92" s="4"/>
      <c r="Q92" s="3">
        <f>SUM(D92:P92)</f>
        <v>29</v>
      </c>
      <c r="R92" s="31">
        <f>W92</f>
        <v>0</v>
      </c>
      <c r="S92" s="32">
        <v>29</v>
      </c>
      <c r="T92" s="39">
        <f>S92/V92</f>
        <v>0.54716981132075471</v>
      </c>
      <c r="V92">
        <f>SUM(S92:S93)</f>
        <v>53</v>
      </c>
      <c r="W92" s="2">
        <f t="shared" si="14"/>
        <v>0</v>
      </c>
      <c r="X92">
        <v>0</v>
      </c>
      <c r="Y92">
        <v>0</v>
      </c>
      <c r="Z92">
        <v>0</v>
      </c>
      <c r="AA92">
        <v>0</v>
      </c>
      <c r="AB92">
        <v>0</v>
      </c>
    </row>
    <row r="93" spans="1:28" x14ac:dyDescent="0.25">
      <c r="C93" s="6" t="s">
        <v>4</v>
      </c>
      <c r="D93" s="3">
        <v>3</v>
      </c>
      <c r="E93" s="4"/>
      <c r="F93" s="4"/>
      <c r="G93" s="4"/>
      <c r="H93" s="4"/>
      <c r="I93" s="3">
        <v>21</v>
      </c>
      <c r="J93" s="4"/>
      <c r="K93" s="4"/>
      <c r="L93" s="4"/>
      <c r="M93" s="4"/>
      <c r="N93" s="4"/>
      <c r="O93" s="4"/>
      <c r="P93" s="4"/>
      <c r="Q93" s="3">
        <f>SUM(D93:P93)</f>
        <v>24</v>
      </c>
      <c r="R93" s="31">
        <f>W93</f>
        <v>0</v>
      </c>
      <c r="S93" s="32">
        <v>24</v>
      </c>
      <c r="T93" s="39">
        <f>S93/V92</f>
        <v>0.45283018867924529</v>
      </c>
      <c r="W93" s="2">
        <f t="shared" si="14"/>
        <v>0</v>
      </c>
      <c r="X93">
        <v>0</v>
      </c>
      <c r="Y93">
        <v>0</v>
      </c>
      <c r="Z93">
        <v>0</v>
      </c>
      <c r="AA93">
        <v>0</v>
      </c>
      <c r="AB93">
        <v>0</v>
      </c>
    </row>
    <row r="94" spans="1:28" x14ac:dyDescent="0.25">
      <c r="A94" s="2" t="s">
        <v>100</v>
      </c>
    </row>
    <row r="95" spans="1:28" x14ac:dyDescent="0.25">
      <c r="B95" t="s">
        <v>3</v>
      </c>
    </row>
    <row r="96" spans="1:28" x14ac:dyDescent="0.25">
      <c r="C96" s="6" t="s">
        <v>2</v>
      </c>
      <c r="D96" s="3">
        <v>0</v>
      </c>
      <c r="E96" s="4"/>
      <c r="F96" s="3">
        <v>38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3">
        <f>SUM(D96:P96)</f>
        <v>38</v>
      </c>
      <c r="R96" s="31">
        <f>W96</f>
        <v>0</v>
      </c>
      <c r="S96" s="32">
        <f>Q96+R96</f>
        <v>38</v>
      </c>
      <c r="T96" s="39">
        <f>S96/V96</f>
        <v>0.34862385321100919</v>
      </c>
      <c r="V96">
        <f>SUM(S96:S98)</f>
        <v>109</v>
      </c>
      <c r="W96" s="2">
        <f t="shared" si="14"/>
        <v>0</v>
      </c>
      <c r="X96">
        <v>0</v>
      </c>
      <c r="Y96">
        <v>0</v>
      </c>
      <c r="Z96">
        <v>0</v>
      </c>
      <c r="AA96">
        <v>0</v>
      </c>
      <c r="AB96">
        <v>0</v>
      </c>
    </row>
    <row r="97" spans="3:28" x14ac:dyDescent="0.25">
      <c r="C97" s="6" t="s">
        <v>1</v>
      </c>
      <c r="D97" s="3">
        <v>0</v>
      </c>
      <c r="E97" s="4"/>
      <c r="F97" s="3">
        <v>30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3">
        <f>SUM(D97:P97)</f>
        <v>30</v>
      </c>
      <c r="R97" s="31">
        <f t="shared" ref="R97:R98" si="16">W97</f>
        <v>0</v>
      </c>
      <c r="S97" s="32">
        <f>Q97+R97</f>
        <v>30</v>
      </c>
      <c r="T97" s="39">
        <f>S97/V96</f>
        <v>0.27522935779816515</v>
      </c>
      <c r="W97" s="2">
        <f t="shared" si="14"/>
        <v>0</v>
      </c>
      <c r="X97">
        <v>0</v>
      </c>
      <c r="Y97">
        <v>0</v>
      </c>
      <c r="Z97">
        <v>0</v>
      </c>
      <c r="AA97">
        <v>0</v>
      </c>
      <c r="AB97">
        <v>0</v>
      </c>
    </row>
    <row r="98" spans="3:28" x14ac:dyDescent="0.25">
      <c r="C98" s="5" t="s">
        <v>0</v>
      </c>
      <c r="D98" s="3">
        <v>0</v>
      </c>
      <c r="E98" s="4"/>
      <c r="F98" s="3">
        <v>41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3">
        <f>SUM(D98:P98)</f>
        <v>41</v>
      </c>
      <c r="R98" s="31">
        <f t="shared" si="16"/>
        <v>0</v>
      </c>
      <c r="S98" s="32">
        <f>Q98+R98</f>
        <v>41</v>
      </c>
      <c r="T98" s="39">
        <f>S98/V96</f>
        <v>0.37614678899082571</v>
      </c>
      <c r="W98" s="2">
        <f t="shared" si="14"/>
        <v>0</v>
      </c>
      <c r="X98">
        <v>0</v>
      </c>
      <c r="Y98">
        <v>0</v>
      </c>
      <c r="Z98">
        <v>0</v>
      </c>
      <c r="AA98">
        <v>0</v>
      </c>
      <c r="AB98">
        <v>0</v>
      </c>
    </row>
  </sheetData>
  <printOptions horizontalCentered="1"/>
  <pageMargins left="0.4" right="0.44" top="1.4" bottom="0.47" header="0.49" footer="0.26"/>
  <pageSetup orientation="portrait" r:id="rId1"/>
  <headerFooter>
    <oddHeader>&amp;L&amp;"-,Bold"&amp;12Final / Official Results&amp;C&amp;"-,Bold"&amp;14General Municipal Election
April 2, 2019&amp;R&amp;"-,Bold"&amp;12Webster County, Missouri</oddHeader>
    <oddFooter>&amp;CPage &amp;P of &amp;N</oddFooter>
  </headerFooter>
  <rowBreaks count="2" manualBreakCount="2">
    <brk id="35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April 2019 (Public)</vt:lpstr>
      <vt:lpstr>'April 2019 (Public)'!Print_Area</vt:lpstr>
      <vt:lpstr>'April 2019 (Public)'!Print_Titles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Whitehurst</dc:creator>
  <cp:lastModifiedBy>Stan Whitehurst</cp:lastModifiedBy>
  <cp:lastPrinted>2019-04-09T22:22:44Z</cp:lastPrinted>
  <dcterms:created xsi:type="dcterms:W3CDTF">2019-04-08T16:24:38Z</dcterms:created>
  <dcterms:modified xsi:type="dcterms:W3CDTF">2019-04-09T22:38:03Z</dcterms:modified>
</cp:coreProperties>
</file>